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<sst xmlns="http://schemas.openxmlformats.org/spreadsheetml/2006/main" count="52" uniqueCount="37">
  <si>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</si>
  <si>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Красноярского края третьего созыва</t>
  </si>
  <si>
    <t>Таймырский (№ 23)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</si>
  <si>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</si>
  <si>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</si>
  <si>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</si>
  <si>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</si>
  <si>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</si>
  <si>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</si>
  <si>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</si>
  <si>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</si>
  <si>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</si>
  <si>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</si>
  <si>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</si>
  <si>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</si>
  <si>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0</t>
  </si>
  <si>
    <t>Вэнго Николай Иванович 40810810931009000133</t>
  </si>
  <si>
    <t>Гладков Михаил Юрьевич   40810810631009000093</t>
  </si>
  <si>
    <t>Стогний Александр Семенович  40810810831009000071</t>
  </si>
  <si>
    <t>Гарковенко Эдуард Евгеньевич  40810810131009000072</t>
  </si>
  <si>
    <t>Маймаго Николай Николаевич 40810810831009000084</t>
  </si>
  <si>
    <t>Глушаков Сергей Викторович 40810810331009000089</t>
  </si>
  <si>
    <t>Кох Стэлла Викторовна 40810810231009408176</t>
  </si>
  <si>
    <t>Сусляков Иван Сергеевич 40810810031009000046</t>
  </si>
  <si>
    <t>Форма № 8</t>
  </si>
  <si>
    <t>По состоянию на 08.08.2016</t>
  </si>
  <si>
    <t>10.</t>
  </si>
  <si>
    <t>11.</t>
  </si>
  <si>
    <t>12.</t>
  </si>
  <si>
    <t>Вэнго Валерий Хольмович 40810810831009408204</t>
  </si>
  <si>
    <t>Фокин Николай Андреевич 40810810131009408250</t>
  </si>
  <si>
    <t>Кондратьева Людмила Анатольевна 40810810331009408270</t>
  </si>
  <si>
    <t>13.</t>
  </si>
  <si>
    <t>Травницкий Роман Александрович  40810810531009408290</t>
  </si>
  <si>
    <t>51 800,00</t>
  </si>
  <si>
    <t>1 800,00</t>
  </si>
  <si>
    <t>наименование жертвователя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</si>
</sst>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dd\.mm\.yyyy"/>
    <numFmt numFmtId="166" formatCode="\C\us\t\o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16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65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16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0" fontId="39" fillId="35" borderId="0" xfId="0" applyFont="1" applyFill="1" applyAlignment="1">
      <alignment horizontal="right"/>
    </xf>
    <xf numFmtId="49" fontId="41" fillId="34" borderId="10" xfId="0" applyNumberFormat="1" applyFont="1" applyFill="1" applyBorder="1" applyAlignment="1">
      <alignment horizontal="right" vertical="center" wrapText="1"/>
    </xf>
    <xf numFmtId="0" fontId="4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40" fillId="35" borderId="10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 quotePrefix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4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indent="15"/>
    </xf>
    <xf numFmtId="4" fontId="0" fillId="0" borderId="0" xfId="0" applyNumberFormat="1" applyAlignment="1">
      <alignment/>
    </xf>
    <xf numFmtId="0" fontId="41" fillId="35" borderId="10" xfId="0" applyNumberFormat="1" applyFont="1" applyFill="1" applyBorder="1" applyAlignment="1">
      <alignment horizontal="left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1" fillId="35" borderId="10" xfId="0" applyNumberFormat="1" applyFont="1" applyFill="1" applyBorder="1" applyAlignment="1">
      <alignment horizontal="center" vertical="center" wrapText="1"/>
    </xf>
    <xf numFmtId="49" fontId="41" fillId="35" borderId="10" xfId="0" applyNumberFormat="1" applyFont="1" applyFill="1" applyBorder="1" applyAlignment="1">
      <alignment horizontal="right" vertical="center" wrapText="1"/>
    </xf>
    <xf numFmtId="164" fontId="41" fillId="35" borderId="10" xfId="0" applyNumberFormat="1" applyFont="1" applyFill="1" applyBorder="1" applyAlignment="1">
      <alignment horizontal="right" vertical="center" wrapText="1"/>
    </xf>
    <xf numFmtId="1" fontId="41" fillId="35" borderId="10" xfId="0" applyNumberFormat="1" applyFont="1" applyFill="1" applyBorder="1" applyAlignment="1">
      <alignment horizontal="center" vertical="center" wrapText="1"/>
    </xf>
    <xf numFmtId="165" fontId="41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41" fillId="35" borderId="10" xfId="0" applyNumberFormat="1" applyFont="1" applyFill="1" applyBorder="1" applyAlignment="1">
      <alignment horizontal="right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0"/>
  <sheetViews>
    <sheetView tabSelected="1" zoomScalePageLayoutView="0" workbookViewId="0" topLeftCell="A13">
      <selection activeCell="H30" sqref="H30"/>
    </sheetView>
  </sheetViews>
  <sheetFormatPr defaultColWidth="9.140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spans="12:13" ht="21" customHeight="1">
      <c r="L3" s="25" t="s">
        <v>24</v>
      </c>
      <c r="M3" s="25"/>
    </row>
    <row r="4" ht="15" customHeight="1">
      <c r="N4" s="15"/>
    </row>
    <row r="5" spans="1:14" ht="117.75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1" customHeight="1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.75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ht="15">
      <c r="N8" s="2" t="s">
        <v>25</v>
      </c>
    </row>
    <row r="9" ht="15">
      <c r="N9" s="2" t="s">
        <v>3</v>
      </c>
    </row>
    <row r="10" spans="1:14" ht="24" customHeight="1">
      <c r="A10" s="40" t="str">
        <f>"№
п/п"</f>
        <v>№
п/п</v>
      </c>
      <c r="B10" s="40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10" s="43" t="str">
        <f>"Поступило средств"</f>
        <v>Поступило средств</v>
      </c>
      <c r="D10" s="44"/>
      <c r="E10" s="44"/>
      <c r="F10" s="44"/>
      <c r="G10" s="45"/>
      <c r="H10" s="43" t="str">
        <f>"Израсходовано средств"</f>
        <v>Израсходовано средств</v>
      </c>
      <c r="I10" s="44"/>
      <c r="J10" s="44"/>
      <c r="K10" s="45"/>
      <c r="L10" s="43" t="str">
        <f>"Возвращено средств жертвователям"</f>
        <v>Возвращено средств жертвователям</v>
      </c>
      <c r="M10" s="44"/>
      <c r="N10" s="45"/>
    </row>
    <row r="11" spans="1:15" ht="49.5" customHeight="1">
      <c r="A11" s="41"/>
      <c r="B11" s="41"/>
      <c r="C11" s="40" t="str">
        <f>"всего"</f>
        <v>всего</v>
      </c>
      <c r="D11" s="43" t="str">
        <f>"из них"</f>
        <v>из них</v>
      </c>
      <c r="E11" s="44"/>
      <c r="F11" s="44"/>
      <c r="G11" s="45"/>
      <c r="H11" s="40" t="str">
        <f>"всего"</f>
        <v>всего</v>
      </c>
      <c r="I11" s="4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1" s="44"/>
      <c r="K11" s="45"/>
      <c r="L11" s="40" t="str">
        <f>"сумма, руб."</f>
        <v>сумма, руб.</v>
      </c>
      <c r="M11" s="28"/>
      <c r="N11" s="40" t="str">
        <f>"основания возврата"</f>
        <v>основания возврата</v>
      </c>
      <c r="O11" s="1"/>
    </row>
    <row r="12" spans="1:15" ht="69.75" customHeight="1">
      <c r="A12" s="41"/>
      <c r="B12" s="41"/>
      <c r="C12" s="41"/>
      <c r="D12" s="43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12" s="45"/>
      <c r="F12" s="43" t="str">
        <f>"пожертвования от граждан в сумме, превышающую  20 тыс. рублей"</f>
        <v>пожертвования от граждан в сумме, превышающую  20 тыс. рублей</v>
      </c>
      <c r="G12" s="45"/>
      <c r="H12" s="41"/>
      <c r="I12" s="40" t="str">
        <f>"дата операции"</f>
        <v>дата операции</v>
      </c>
      <c r="J12" s="40" t="str">
        <f>"сумма, руб."</f>
        <v>сумма, руб.</v>
      </c>
      <c r="K12" s="40" t="str">
        <f>"назначение платежа"</f>
        <v>назначение платежа</v>
      </c>
      <c r="L12" s="41"/>
      <c r="M12" s="29" t="s">
        <v>36</v>
      </c>
      <c r="N12" s="41"/>
      <c r="O12" s="1"/>
    </row>
    <row r="13" spans="1:15" ht="60" customHeight="1">
      <c r="A13" s="42"/>
      <c r="B13" s="42"/>
      <c r="C13" s="42"/>
      <c r="D13" s="3" t="str">
        <f>"сумма, руб."</f>
        <v>сумма, руб.</v>
      </c>
      <c r="E13" s="3" t="str">
        <f>"наименование юридического лица"</f>
        <v>наименование юридического лица</v>
      </c>
      <c r="F13" s="3" t="str">
        <f>"сумма, руб."</f>
        <v>сумма, руб.</v>
      </c>
      <c r="G13" s="3" t="str">
        <f>"кол-во граждан"</f>
        <v>кол-во граждан</v>
      </c>
      <c r="H13" s="42"/>
      <c r="I13" s="42"/>
      <c r="J13" s="42"/>
      <c r="K13" s="42"/>
      <c r="L13" s="42"/>
      <c r="M13" s="30"/>
      <c r="N13" s="42"/>
      <c r="O13" s="1"/>
    </row>
    <row r="14" spans="1:15" ht="15">
      <c r="A14" s="5" t="s">
        <v>4</v>
      </c>
      <c r="B14" s="3" t="str">
        <f>"2"</f>
        <v>2</v>
      </c>
      <c r="C14" s="3" t="str">
        <f>"3"</f>
        <v>3</v>
      </c>
      <c r="D14" s="3" t="str">
        <f>"4"</f>
        <v>4</v>
      </c>
      <c r="E14" s="3" t="str">
        <f>"5"</f>
        <v>5</v>
      </c>
      <c r="F14" s="3" t="str">
        <f>"6"</f>
        <v>6</v>
      </c>
      <c r="G14" s="3" t="str">
        <f>"7"</f>
        <v>7</v>
      </c>
      <c r="H14" s="3" t="str">
        <f>"8"</f>
        <v>8</v>
      </c>
      <c r="I14" s="3" t="str">
        <f>"9"</f>
        <v>9</v>
      </c>
      <c r="J14" s="3" t="str">
        <f>"10"</f>
        <v>10</v>
      </c>
      <c r="K14" s="3" t="str">
        <f>"11"</f>
        <v>11</v>
      </c>
      <c r="L14" s="3" t="str">
        <f>"12"</f>
        <v>12</v>
      </c>
      <c r="M14" s="3">
        <v>13</v>
      </c>
      <c r="N14" s="3">
        <v>14</v>
      </c>
      <c r="O14" s="1"/>
    </row>
    <row r="15" spans="1:15" ht="45" customHeight="1">
      <c r="A15" s="6" t="s">
        <v>5</v>
      </c>
      <c r="B15" s="27" t="str">
        <f>"Иванов Александр Викторович 40810810931009000010"</f>
        <v>Иванов Александр Викторович 40810810931009000010</v>
      </c>
      <c r="C15" s="22">
        <v>35000</v>
      </c>
      <c r="D15" s="22"/>
      <c r="E15" s="23">
        <f>""</f>
      </c>
      <c r="F15" s="22"/>
      <c r="G15" s="24"/>
      <c r="H15" s="22">
        <v>34000</v>
      </c>
      <c r="I15" s="24"/>
      <c r="J15" s="8"/>
      <c r="K15" s="7">
        <f>""</f>
      </c>
      <c r="L15" s="8"/>
      <c r="M15" s="8"/>
      <c r="N15" s="7">
        <f>""</f>
      </c>
      <c r="O15" s="4"/>
    </row>
    <row r="16" spans="1:15" ht="25.5">
      <c r="A16" s="17" t="s">
        <v>7</v>
      </c>
      <c r="B16" s="27" t="s">
        <v>23</v>
      </c>
      <c r="C16" s="16">
        <v>0</v>
      </c>
      <c r="D16" s="8"/>
      <c r="E16" s="7">
        <f>""</f>
      </c>
      <c r="F16" s="8"/>
      <c r="G16" s="9"/>
      <c r="H16" s="16">
        <v>0</v>
      </c>
      <c r="I16" s="10"/>
      <c r="J16" s="8"/>
      <c r="K16" s="7">
        <f>""</f>
      </c>
      <c r="L16" s="8"/>
      <c r="M16" s="8"/>
      <c r="N16" s="7">
        <f>""</f>
      </c>
      <c r="O16" s="4"/>
    </row>
    <row r="17" spans="1:14" ht="38.25">
      <c r="A17" s="17" t="s">
        <v>8</v>
      </c>
      <c r="B17" s="27" t="s">
        <v>19</v>
      </c>
      <c r="C17" s="16" t="s">
        <v>15</v>
      </c>
      <c r="D17" s="8"/>
      <c r="E17" s="7"/>
      <c r="F17" s="8"/>
      <c r="G17" s="9"/>
      <c r="H17" s="16" t="s">
        <v>15</v>
      </c>
      <c r="I17" s="10"/>
      <c r="J17" s="8"/>
      <c r="K17" s="7">
        <f>""</f>
      </c>
      <c r="L17" s="8"/>
      <c r="M17" s="8"/>
      <c r="N17" s="7">
        <f>""</f>
      </c>
    </row>
    <row r="18" spans="1:14" ht="38.25">
      <c r="A18" s="17" t="s">
        <v>9</v>
      </c>
      <c r="B18" s="27" t="s">
        <v>18</v>
      </c>
      <c r="C18" s="16" t="s">
        <v>15</v>
      </c>
      <c r="D18" s="8"/>
      <c r="E18" s="7"/>
      <c r="F18" s="8"/>
      <c r="G18" s="9"/>
      <c r="H18" s="19" t="s">
        <v>15</v>
      </c>
      <c r="I18" s="10"/>
      <c r="J18" s="8"/>
      <c r="K18" s="7">
        <f>""</f>
      </c>
      <c r="L18" s="8"/>
      <c r="M18" s="8"/>
      <c r="N18" s="7">
        <f>""</f>
      </c>
    </row>
    <row r="19" spans="1:14" ht="25.5">
      <c r="A19" s="17" t="s">
        <v>10</v>
      </c>
      <c r="B19" s="27" t="s">
        <v>21</v>
      </c>
      <c r="C19" s="16" t="s">
        <v>15</v>
      </c>
      <c r="D19" s="8"/>
      <c r="E19" s="7"/>
      <c r="F19" s="8"/>
      <c r="G19" s="9"/>
      <c r="H19" s="16" t="s">
        <v>15</v>
      </c>
      <c r="I19" s="10"/>
      <c r="J19" s="8"/>
      <c r="K19" s="7">
        <f>""</f>
      </c>
      <c r="L19" s="8"/>
      <c r="M19" s="8"/>
      <c r="N19" s="7">
        <f>""</f>
      </c>
    </row>
    <row r="20" spans="1:14" s="36" customFormat="1" ht="38.25">
      <c r="A20" s="31" t="s">
        <v>11</v>
      </c>
      <c r="B20" s="27" t="s">
        <v>20</v>
      </c>
      <c r="C20" s="32" t="s">
        <v>15</v>
      </c>
      <c r="D20" s="33"/>
      <c r="E20" s="27"/>
      <c r="F20" s="33"/>
      <c r="G20" s="34"/>
      <c r="H20" s="32" t="s">
        <v>15</v>
      </c>
      <c r="I20" s="35"/>
      <c r="J20" s="33"/>
      <c r="K20" s="27">
        <f>""</f>
      </c>
      <c r="L20" s="33"/>
      <c r="M20" s="33"/>
      <c r="N20" s="27">
        <f>""</f>
      </c>
    </row>
    <row r="21" spans="1:14" s="36" customFormat="1" ht="35.25" customHeight="1">
      <c r="A21" s="31" t="s">
        <v>12</v>
      </c>
      <c r="B21" s="27" t="s">
        <v>17</v>
      </c>
      <c r="C21" s="32" t="s">
        <v>15</v>
      </c>
      <c r="D21" s="33"/>
      <c r="E21" s="27"/>
      <c r="F21" s="33"/>
      <c r="G21" s="34"/>
      <c r="H21" s="32" t="s">
        <v>15</v>
      </c>
      <c r="I21" s="35"/>
      <c r="J21" s="33"/>
      <c r="K21" s="27">
        <f>""</f>
      </c>
      <c r="L21" s="33"/>
      <c r="M21" s="33"/>
      <c r="N21" s="27">
        <f>""</f>
      </c>
    </row>
    <row r="22" spans="1:14" s="36" customFormat="1" ht="39" customHeight="1">
      <c r="A22" s="31" t="s">
        <v>13</v>
      </c>
      <c r="B22" s="27" t="s">
        <v>16</v>
      </c>
      <c r="C22" s="37">
        <v>9000</v>
      </c>
      <c r="D22" s="33"/>
      <c r="E22" s="27">
        <f>""</f>
      </c>
      <c r="F22" s="33"/>
      <c r="G22" s="34"/>
      <c r="H22" s="37">
        <v>7025</v>
      </c>
      <c r="I22" s="35"/>
      <c r="J22" s="33"/>
      <c r="K22" s="27">
        <f>""</f>
      </c>
      <c r="L22" s="33"/>
      <c r="M22" s="33"/>
      <c r="N22" s="27">
        <f>""</f>
      </c>
    </row>
    <row r="23" spans="1:14" s="36" customFormat="1" ht="25.5">
      <c r="A23" s="31" t="s">
        <v>14</v>
      </c>
      <c r="B23" s="27" t="s">
        <v>22</v>
      </c>
      <c r="C23" s="32" t="s">
        <v>15</v>
      </c>
      <c r="D23" s="33"/>
      <c r="E23" s="27"/>
      <c r="F23" s="33"/>
      <c r="G23" s="34"/>
      <c r="H23" s="32" t="s">
        <v>15</v>
      </c>
      <c r="I23" s="35"/>
      <c r="J23" s="33"/>
      <c r="K23" s="27">
        <f>""</f>
      </c>
      <c r="L23" s="33"/>
      <c r="M23" s="33"/>
      <c r="N23" s="27">
        <f>""</f>
      </c>
    </row>
    <row r="24" spans="1:14" s="36" customFormat="1" ht="25.5">
      <c r="A24" s="31" t="s">
        <v>26</v>
      </c>
      <c r="B24" s="27" t="s">
        <v>29</v>
      </c>
      <c r="C24" s="37">
        <v>301500</v>
      </c>
      <c r="D24" s="33"/>
      <c r="E24" s="27"/>
      <c r="F24" s="33"/>
      <c r="G24" s="34"/>
      <c r="H24" s="32" t="s">
        <v>34</v>
      </c>
      <c r="I24" s="35"/>
      <c r="J24" s="33"/>
      <c r="K24" s="27"/>
      <c r="L24" s="33"/>
      <c r="M24" s="33"/>
      <c r="N24" s="27"/>
    </row>
    <row r="25" spans="1:14" s="36" customFormat="1" ht="25.5">
      <c r="A25" s="31" t="s">
        <v>27</v>
      </c>
      <c r="B25" s="27" t="s">
        <v>30</v>
      </c>
      <c r="C25" s="37">
        <v>301800</v>
      </c>
      <c r="D25" s="33"/>
      <c r="E25" s="27"/>
      <c r="F25" s="33"/>
      <c r="G25" s="34"/>
      <c r="H25" s="32" t="s">
        <v>35</v>
      </c>
      <c r="I25" s="35"/>
      <c r="J25" s="33"/>
      <c r="K25" s="27"/>
      <c r="L25" s="33"/>
      <c r="M25" s="33"/>
      <c r="N25" s="27"/>
    </row>
    <row r="26" spans="1:14" ht="38.25">
      <c r="A26" s="17" t="s">
        <v>28</v>
      </c>
      <c r="B26" s="27" t="s">
        <v>31</v>
      </c>
      <c r="C26" s="22" t="s">
        <v>15</v>
      </c>
      <c r="D26" s="8"/>
      <c r="E26" s="7"/>
      <c r="F26" s="8"/>
      <c r="G26" s="9"/>
      <c r="H26" s="16" t="s">
        <v>15</v>
      </c>
      <c r="I26" s="10"/>
      <c r="J26" s="8"/>
      <c r="K26" s="7"/>
      <c r="L26" s="8"/>
      <c r="M26" s="8"/>
      <c r="N26" s="7"/>
    </row>
    <row r="27" spans="1:14" ht="38.25">
      <c r="A27" s="17" t="s">
        <v>32</v>
      </c>
      <c r="B27" s="27" t="s">
        <v>33</v>
      </c>
      <c r="C27" s="16" t="s">
        <v>15</v>
      </c>
      <c r="D27" s="8"/>
      <c r="E27" s="7"/>
      <c r="F27" s="8"/>
      <c r="G27" s="9"/>
      <c r="H27" s="16" t="s">
        <v>15</v>
      </c>
      <c r="I27" s="10"/>
      <c r="J27" s="8"/>
      <c r="K27" s="7"/>
      <c r="L27" s="8"/>
      <c r="M27" s="8"/>
      <c r="N27" s="7"/>
    </row>
    <row r="28" spans="1:14" ht="15">
      <c r="A28" s="5" t="s">
        <v>6</v>
      </c>
      <c r="B28" s="11" t="str">
        <f>"Итого"</f>
        <v>Итого</v>
      </c>
      <c r="C28" s="20">
        <f>C15+C16+C17+C18+C19+C20+C21+C22+C23+C24+C25+C26+C27</f>
        <v>647300</v>
      </c>
      <c r="D28" s="12"/>
      <c r="E28" s="11"/>
      <c r="F28" s="12"/>
      <c r="G28" s="13"/>
      <c r="H28" s="21">
        <f>H15+H16+H17+H18+H19+H20+H21+H22+H23+H24+H25+H26+H27</f>
        <v>94625</v>
      </c>
      <c r="I28" s="14"/>
      <c r="J28" s="12">
        <v>0</v>
      </c>
      <c r="K28" s="11">
        <f>""</f>
      </c>
      <c r="L28" s="12">
        <v>0</v>
      </c>
      <c r="M28" s="12"/>
      <c r="N28" s="11">
        <f>""</f>
      </c>
    </row>
    <row r="29" ht="15">
      <c r="C29" s="18"/>
    </row>
    <row r="30" ht="15">
      <c r="H30" s="36"/>
    </row>
    <row r="40" ht="15">
      <c r="F40" s="26"/>
    </row>
  </sheetData>
  <sheetProtection/>
  <mergeCells count="19">
    <mergeCell ref="H10:K10"/>
    <mergeCell ref="L10:N10"/>
    <mergeCell ref="C11:C13"/>
    <mergeCell ref="D11:G11"/>
    <mergeCell ref="F12:G12"/>
    <mergeCell ref="I12:I13"/>
    <mergeCell ref="J12:J13"/>
    <mergeCell ref="K12:K13"/>
    <mergeCell ref="D12:E12"/>
    <mergeCell ref="A5:N5"/>
    <mergeCell ref="A6:N6"/>
    <mergeCell ref="A7:N7"/>
    <mergeCell ref="A10:A13"/>
    <mergeCell ref="B10:B13"/>
    <mergeCell ref="C10:G10"/>
    <mergeCell ref="H11:H13"/>
    <mergeCell ref="I11:K11"/>
    <mergeCell ref="L11:L13"/>
    <mergeCell ref="N11:N13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пк-5</cp:lastModifiedBy>
  <cp:lastPrinted>2016-07-07T04:32:20Z</cp:lastPrinted>
  <dcterms:created xsi:type="dcterms:W3CDTF">2016-07-07T04:31:45Z</dcterms:created>
  <dcterms:modified xsi:type="dcterms:W3CDTF">2016-08-15T10:17:15Z</dcterms:modified>
  <cp:category/>
  <cp:version/>
  <cp:contentType/>
  <cp:contentStatus/>
</cp:coreProperties>
</file>