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-105" yWindow="-105" windowWidth="25815" windowHeight="14025" tabRatio="677"/>
  </bookViews>
  <sheets>
    <sheet name="ТДНМР" sheetId="1" r:id="rId1"/>
  </sheets>
  <externalReferences>
    <externalReference r:id="rId2"/>
  </externalReferences>
  <definedNames>
    <definedName name="Z_3032857E_27FC_4679_9B85_FFD9FAE6173B_.wvu.PrintArea" localSheetId="0" hidden="1">ТДНМР!$A$76:$F$1055</definedName>
    <definedName name="Z_3032857E_27FC_4679_9B85_FFD9FAE6173B_.wvu.Rows" localSheetId="0" hidden="1">ТДНМР!#REF!,ТДНМР!#REF!,ТДНМР!#REF!,ТДНМР!#REF!,ТДНМР!#REF!,ТДНМР!#REF!,ТДНМР!#REF!,ТДНМР!#REF!,ТДНМР!#REF!,ТДНМР!#REF!,ТДНМР!#REF!,ТДНМР!#REF!</definedName>
    <definedName name="_xlnm.Print_Area" localSheetId="0">ТДНМР!$A$1:$L$1055</definedName>
  </definedNames>
  <calcPr calcId="145621" fullPrecision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377" i="1" l="1"/>
  <c r="J376" i="1"/>
  <c r="J374" i="1"/>
  <c r="L979" i="1" l="1"/>
  <c r="L978" i="1"/>
  <c r="L977" i="1"/>
  <c r="L976" i="1"/>
  <c r="J975" i="1"/>
  <c r="H975" i="1"/>
  <c r="L975" i="1" l="1"/>
  <c r="L721" i="1" l="1"/>
  <c r="L722" i="1"/>
  <c r="L178" i="1" l="1"/>
  <c r="L177" i="1"/>
  <c r="J172" i="1"/>
  <c r="H172" i="1"/>
  <c r="L171" i="1"/>
  <c r="L170" i="1"/>
  <c r="L164" i="1"/>
  <c r="J165" i="1"/>
  <c r="H165" i="1"/>
  <c r="L163" i="1"/>
  <c r="L165" i="1" l="1"/>
  <c r="L172" i="1"/>
  <c r="L465" i="1"/>
  <c r="L464" i="1"/>
  <c r="L463" i="1"/>
  <c r="L462" i="1"/>
  <c r="L459" i="1"/>
  <c r="L554" i="1" l="1"/>
  <c r="L488" i="1" l="1"/>
  <c r="L487" i="1"/>
  <c r="L480" i="1"/>
  <c r="L477" i="1"/>
  <c r="H297" i="1" l="1"/>
  <c r="H528" i="1" l="1"/>
  <c r="L573" i="1" l="1"/>
  <c r="J571" i="1"/>
  <c r="H571" i="1"/>
  <c r="L570" i="1"/>
  <c r="L569" i="1"/>
  <c r="L568" i="1"/>
  <c r="J567" i="1"/>
  <c r="H567" i="1"/>
  <c r="J924" i="1"/>
  <c r="H924" i="1"/>
  <c r="L922" i="1"/>
  <c r="L840" i="1"/>
  <c r="L808" i="1"/>
  <c r="J693" i="1"/>
  <c r="H693" i="1"/>
  <c r="J659" i="1"/>
  <c r="L567" i="1" l="1"/>
  <c r="L571" i="1"/>
  <c r="H998" i="1" l="1"/>
  <c r="L1017" i="1"/>
  <c r="J599" i="1" l="1"/>
  <c r="H594" i="1"/>
  <c r="L452" i="1" l="1"/>
  <c r="L226" i="1" l="1"/>
  <c r="H963" i="1" l="1"/>
  <c r="L158" i="1" l="1"/>
  <c r="L157" i="1"/>
  <c r="L156" i="1"/>
  <c r="L155" i="1"/>
  <c r="L1018" i="1" l="1"/>
  <c r="J920" i="1" l="1"/>
  <c r="H920" i="1"/>
  <c r="L920" i="1" l="1"/>
  <c r="L551" i="1"/>
  <c r="L483" i="1" l="1"/>
  <c r="L434" i="1" l="1"/>
  <c r="L375" i="1" l="1"/>
  <c r="L186" i="1" l="1"/>
  <c r="L187" i="1"/>
  <c r="L188" i="1"/>
  <c r="L189" i="1"/>
  <c r="L190" i="1"/>
  <c r="L192" i="1"/>
  <c r="L193" i="1"/>
  <c r="L194" i="1"/>
  <c r="L195" i="1"/>
  <c r="L196" i="1"/>
  <c r="L197" i="1"/>
  <c r="L198" i="1"/>
  <c r="L199" i="1"/>
  <c r="L200" i="1"/>
  <c r="L201" i="1"/>
  <c r="L202" i="1"/>
  <c r="H224" i="1"/>
  <c r="J224" i="1"/>
  <c r="L225" i="1"/>
  <c r="L227" i="1"/>
  <c r="L228" i="1"/>
  <c r="H229" i="1"/>
  <c r="J229" i="1"/>
  <c r="L230" i="1"/>
  <c r="L232" i="1"/>
  <c r="L233" i="1"/>
  <c r="H234" i="1"/>
  <c r="J234" i="1"/>
  <c r="L235" i="1"/>
  <c r="L237" i="1"/>
  <c r="L238" i="1"/>
  <c r="L242" i="1"/>
  <c r="L243" i="1"/>
  <c r="L244" i="1"/>
  <c r="L245" i="1"/>
  <c r="L246" i="1"/>
  <c r="L247" i="1"/>
  <c r="L248" i="1"/>
  <c r="L277" i="1"/>
  <c r="J297" i="1" s="1"/>
  <c r="L297" i="1" s="1"/>
  <c r="L279" i="1"/>
  <c r="L280" i="1"/>
  <c r="L281" i="1"/>
  <c r="L282" i="1"/>
  <c r="L283" i="1"/>
  <c r="L284" i="1"/>
  <c r="L285" i="1"/>
  <c r="L286" i="1"/>
  <c r="L287" i="1"/>
  <c r="L288" i="1"/>
  <c r="L289" i="1"/>
  <c r="L290" i="1"/>
  <c r="L291" i="1"/>
  <c r="L292" i="1"/>
  <c r="L293" i="1"/>
  <c r="L294" i="1"/>
  <c r="L295" i="1"/>
  <c r="L300" i="1"/>
  <c r="L302" i="1"/>
  <c r="L303" i="1"/>
  <c r="L304" i="1"/>
  <c r="L305" i="1"/>
  <c r="L307" i="1"/>
  <c r="L308" i="1"/>
  <c r="L309" i="1"/>
  <c r="H313" i="1"/>
  <c r="J313" i="1"/>
  <c r="L314" i="1"/>
  <c r="L315" i="1"/>
  <c r="L316" i="1"/>
  <c r="L317" i="1"/>
  <c r="L318" i="1"/>
  <c r="H319" i="1"/>
  <c r="J319" i="1"/>
  <c r="L320" i="1"/>
  <c r="L321" i="1"/>
  <c r="L322" i="1"/>
  <c r="L323" i="1"/>
  <c r="L324" i="1"/>
  <c r="H326" i="1"/>
  <c r="J326" i="1"/>
  <c r="L327" i="1"/>
  <c r="L328" i="1"/>
  <c r="L329" i="1"/>
  <c r="L330" i="1"/>
  <c r="L331" i="1"/>
  <c r="H332" i="1"/>
  <c r="J332" i="1"/>
  <c r="L333" i="1"/>
  <c r="L334" i="1"/>
  <c r="L335" i="1"/>
  <c r="L336" i="1"/>
  <c r="L337" i="1"/>
  <c r="H338" i="1"/>
  <c r="J338" i="1"/>
  <c r="L339" i="1"/>
  <c r="L340" i="1"/>
  <c r="L341" i="1"/>
  <c r="L342" i="1"/>
  <c r="L343" i="1"/>
  <c r="H344" i="1"/>
  <c r="J344" i="1"/>
  <c r="L345" i="1"/>
  <c r="L346" i="1"/>
  <c r="L347" i="1"/>
  <c r="L348" i="1"/>
  <c r="L349" i="1"/>
  <c r="L350" i="1"/>
  <c r="L351" i="1"/>
  <c r="L352" i="1"/>
  <c r="L353" i="1"/>
  <c r="L354" i="1"/>
  <c r="L355" i="1"/>
  <c r="L357" i="1"/>
  <c r="L358" i="1"/>
  <c r="L359" i="1"/>
  <c r="L360" i="1"/>
  <c r="L361" i="1"/>
  <c r="L362" i="1"/>
  <c r="L363" i="1"/>
  <c r="L364" i="1"/>
  <c r="L365" i="1"/>
  <c r="L366" i="1"/>
  <c r="L367" i="1"/>
  <c r="L368" i="1"/>
  <c r="L373" i="1"/>
  <c r="L374" i="1"/>
  <c r="L376" i="1"/>
  <c r="L377" i="1"/>
  <c r="L382" i="1"/>
  <c r="L436" i="1"/>
  <c r="L437" i="1"/>
  <c r="L439" i="1"/>
  <c r="L443" i="1"/>
  <c r="L444" i="1"/>
  <c r="L445" i="1"/>
  <c r="L446" i="1"/>
  <c r="L447" i="1"/>
  <c r="L449" i="1"/>
  <c r="L450" i="1"/>
  <c r="L451" i="1"/>
  <c r="L476" i="1"/>
  <c r="L478" i="1"/>
  <c r="L479" i="1"/>
  <c r="L485" i="1"/>
  <c r="L486" i="1"/>
  <c r="L495" i="1"/>
  <c r="H500" i="1"/>
  <c r="J500" i="1"/>
  <c r="L501" i="1"/>
  <c r="L502" i="1"/>
  <c r="L505" i="1"/>
  <c r="H506" i="1"/>
  <c r="J506" i="1"/>
  <c r="L507" i="1"/>
  <c r="L509" i="1"/>
  <c r="L510" i="1"/>
  <c r="L511" i="1"/>
  <c r="H512" i="1"/>
  <c r="J512" i="1"/>
  <c r="L513" i="1"/>
  <c r="L514" i="1"/>
  <c r="L516" i="1"/>
  <c r="L518" i="1"/>
  <c r="L519" i="1"/>
  <c r="L520" i="1"/>
  <c r="L522" i="1"/>
  <c r="J528" i="1"/>
  <c r="L529" i="1"/>
  <c r="L530" i="1"/>
  <c r="L531" i="1"/>
  <c r="L532" i="1"/>
  <c r="H533" i="1"/>
  <c r="J533" i="1"/>
  <c r="I538" i="1"/>
  <c r="K538" i="1"/>
  <c r="L543" i="1"/>
  <c r="L544" i="1"/>
  <c r="L546" i="1"/>
  <c r="L547" i="1"/>
  <c r="L549" i="1"/>
  <c r="L550" i="1"/>
  <c r="L552" i="1"/>
  <c r="H553" i="1"/>
  <c r="J553" i="1"/>
  <c r="H556" i="1"/>
  <c r="L183" i="1"/>
  <c r="L553" i="1" l="1"/>
  <c r="L224" i="1"/>
  <c r="L506" i="1"/>
  <c r="L234" i="1"/>
  <c r="L512" i="1"/>
  <c r="H499" i="1"/>
  <c r="H498" i="1" s="1"/>
  <c r="H496" i="1" s="1"/>
  <c r="H493" i="1" s="1"/>
  <c r="L338" i="1"/>
  <c r="L313" i="1"/>
  <c r="L229" i="1"/>
  <c r="J499" i="1"/>
  <c r="J498" i="1" s="1"/>
  <c r="J496" i="1" s="1"/>
  <c r="L548" i="1"/>
  <c r="L528" i="1"/>
  <c r="L344" i="1"/>
  <c r="L332" i="1"/>
  <c r="L326" i="1"/>
  <c r="L319" i="1"/>
  <c r="L500" i="1"/>
  <c r="L496" i="1" l="1"/>
  <c r="J493" i="1"/>
  <c r="L493" i="1" s="1"/>
  <c r="L498" i="1"/>
  <c r="L499" i="1"/>
  <c r="J998" i="1"/>
  <c r="L1010" i="1" l="1"/>
  <c r="L782" i="1" l="1"/>
  <c r="H599" i="1" l="1"/>
  <c r="H587" i="1" s="1"/>
  <c r="J594" i="1"/>
  <c r="J587" i="1" s="1"/>
  <c r="L830" i="1" l="1"/>
  <c r="L930" i="1" l="1"/>
  <c r="L862" i="1" l="1"/>
  <c r="L861" i="1"/>
  <c r="L839" i="1"/>
  <c r="L818" i="1"/>
  <c r="L863" i="1"/>
  <c r="L561" i="1" l="1"/>
  <c r="L728" i="1" l="1"/>
  <c r="L725" i="1"/>
  <c r="K724" i="1"/>
  <c r="I724" i="1"/>
  <c r="L660" i="1"/>
  <c r="K637" i="1"/>
  <c r="K636" i="1"/>
  <c r="K635" i="1"/>
  <c r="K634" i="1"/>
  <c r="H659" i="1"/>
  <c r="L659" i="1" s="1"/>
  <c r="I637" i="1"/>
  <c r="I636" i="1"/>
  <c r="I635" i="1"/>
  <c r="I634" i="1"/>
  <c r="H639" i="1"/>
  <c r="I633" i="1" l="1"/>
  <c r="L724" i="1"/>
  <c r="L634" i="1"/>
  <c r="L636" i="1"/>
  <c r="K633" i="1"/>
  <c r="L633" i="1" l="1"/>
  <c r="L970" i="1" l="1"/>
  <c r="L969" i="1"/>
  <c r="L1019" i="1" l="1"/>
  <c r="J963" i="1" l="1"/>
  <c r="H614" i="1" l="1"/>
  <c r="H619" i="1"/>
  <c r="H613" i="1" l="1"/>
  <c r="J988" i="1" l="1"/>
  <c r="H988" i="1"/>
  <c r="J604" i="1" l="1"/>
  <c r="H604" i="1"/>
  <c r="H719" i="1" l="1"/>
  <c r="J719" i="1"/>
  <c r="L720" i="1"/>
  <c r="L723" i="1"/>
  <c r="L719" i="1" l="1"/>
  <c r="J734" i="1" l="1"/>
  <c r="H734" i="1" l="1"/>
  <c r="L626" i="1" l="1"/>
  <c r="L625" i="1"/>
  <c r="L624" i="1"/>
  <c r="L623" i="1"/>
  <c r="L622" i="1"/>
  <c r="L621" i="1"/>
  <c r="L620" i="1"/>
  <c r="J619" i="1"/>
  <c r="L618" i="1"/>
  <c r="L617" i="1"/>
  <c r="L616" i="1"/>
  <c r="L615" i="1"/>
  <c r="J614" i="1"/>
  <c r="I749" i="1"/>
  <c r="L619" i="1" l="1"/>
  <c r="L614" i="1"/>
  <c r="J613" i="1"/>
  <c r="L613" i="1" l="1"/>
  <c r="L153" i="1" l="1"/>
  <c r="L968" i="1" l="1"/>
  <c r="L967" i="1"/>
  <c r="L966" i="1"/>
  <c r="L965" i="1"/>
  <c r="L964" i="1"/>
  <c r="J874" i="1"/>
  <c r="J873" i="1"/>
  <c r="J872" i="1"/>
  <c r="H874" i="1"/>
  <c r="H873" i="1"/>
  <c r="H872" i="1"/>
  <c r="H871" i="1"/>
  <c r="L914" i="1"/>
  <c r="L913" i="1"/>
  <c r="J910" i="1"/>
  <c r="H910" i="1"/>
  <c r="L908" i="1"/>
  <c r="L906" i="1"/>
  <c r="J905" i="1"/>
  <c r="H905" i="1"/>
  <c r="L901" i="1"/>
  <c r="J900" i="1"/>
  <c r="H900" i="1"/>
  <c r="L899" i="1"/>
  <c r="L898" i="1"/>
  <c r="L896" i="1"/>
  <c r="J895" i="1"/>
  <c r="H895" i="1"/>
  <c r="L849" i="1"/>
  <c r="L848" i="1"/>
  <c r="L847" i="1"/>
  <c r="L846" i="1"/>
  <c r="L838" i="1"/>
  <c r="L836" i="1"/>
  <c r="L699" i="1"/>
  <c r="J698" i="1"/>
  <c r="H698" i="1"/>
  <c r="J870" i="1" l="1"/>
  <c r="L905" i="1"/>
  <c r="L963" i="1"/>
  <c r="L895" i="1"/>
  <c r="L900" i="1"/>
  <c r="L698" i="1"/>
  <c r="J1022" i="1" l="1"/>
  <c r="H890" i="1" l="1"/>
  <c r="H885" i="1"/>
  <c r="H880" i="1"/>
  <c r="H875" i="1"/>
  <c r="H870" i="1" l="1"/>
  <c r="L697" i="1" l="1"/>
  <c r="L704" i="1"/>
  <c r="L705" i="1"/>
  <c r="L706" i="1"/>
  <c r="L707" i="1"/>
  <c r="L696" i="1"/>
  <c r="L716" i="1"/>
  <c r="L717" i="1"/>
  <c r="L718" i="1"/>
  <c r="L736" i="1"/>
  <c r="L737" i="1"/>
  <c r="L738" i="1"/>
  <c r="L754" i="1"/>
  <c r="L755" i="1"/>
  <c r="L756" i="1"/>
  <c r="L753" i="1"/>
  <c r="L734" i="1"/>
  <c r="J752" i="1"/>
  <c r="H752" i="1"/>
  <c r="J709" i="1"/>
  <c r="H709" i="1"/>
  <c r="J703" i="1"/>
  <c r="H703" i="1"/>
  <c r="H692" i="1" s="1"/>
  <c r="J692" i="1" l="1"/>
  <c r="L703" i="1"/>
  <c r="J581" i="1" l="1"/>
  <c r="J580" i="1" s="1"/>
  <c r="L580" i="1" s="1"/>
  <c r="L582" i="1"/>
  <c r="L583" i="1"/>
  <c r="L587" i="1"/>
  <c r="L588" i="1"/>
  <c r="L589" i="1"/>
  <c r="L590" i="1"/>
  <c r="L599" i="1"/>
  <c r="L600" i="1"/>
  <c r="L604" i="1"/>
  <c r="L607" i="1"/>
  <c r="L608" i="1"/>
  <c r="J639" i="1"/>
  <c r="L640" i="1"/>
  <c r="L642" i="1"/>
  <c r="H644" i="1"/>
  <c r="J644" i="1"/>
  <c r="L645" i="1"/>
  <c r="L647" i="1"/>
  <c r="H654" i="1"/>
  <c r="J654" i="1"/>
  <c r="L655" i="1"/>
  <c r="L657" i="1"/>
  <c r="L662" i="1"/>
  <c r="L663" i="1"/>
  <c r="L692" i="1"/>
  <c r="L693" i="1"/>
  <c r="L713" i="1"/>
  <c r="H714" i="1"/>
  <c r="H708" i="1" s="1"/>
  <c r="J714" i="1"/>
  <c r="J708" i="1" s="1"/>
  <c r="L715" i="1"/>
  <c r="L735" i="1"/>
  <c r="J749" i="1"/>
  <c r="L750" i="1"/>
  <c r="L752" i="1"/>
  <c r="L708" i="1" l="1"/>
  <c r="L644" i="1"/>
  <c r="L639" i="1"/>
  <c r="L749" i="1"/>
  <c r="L654" i="1"/>
  <c r="L581" i="1"/>
  <c r="L714" i="1"/>
  <c r="L709" i="1"/>
  <c r="L1035" i="1" l="1"/>
  <c r="L1033" i="1"/>
  <c r="L1032" i="1"/>
  <c r="L1031" i="1"/>
  <c r="L1030" i="1"/>
  <c r="L1029" i="1"/>
  <c r="L1028" i="1"/>
  <c r="L1027" i="1"/>
  <c r="L1026" i="1"/>
  <c r="L1025" i="1"/>
  <c r="L1024" i="1"/>
  <c r="L1023" i="1"/>
  <c r="H1022" i="1"/>
  <c r="L1016" i="1"/>
  <c r="L1015" i="1"/>
  <c r="L1014" i="1"/>
  <c r="L1013" i="1"/>
  <c r="L1012" i="1"/>
  <c r="L1009" i="1"/>
  <c r="L1008" i="1"/>
  <c r="L1007" i="1"/>
  <c r="L1006" i="1"/>
  <c r="J1005" i="1"/>
  <c r="H1005" i="1"/>
  <c r="H1020" i="1" s="1"/>
  <c r="L1004" i="1"/>
  <c r="L1003" i="1"/>
  <c r="L1002" i="1"/>
  <c r="L1001" i="1"/>
  <c r="L1000" i="1"/>
  <c r="L999" i="1"/>
  <c r="L991" i="1"/>
  <c r="L990" i="1"/>
  <c r="L989" i="1"/>
  <c r="L987" i="1"/>
  <c r="L986" i="1"/>
  <c r="L985" i="1"/>
  <c r="L984" i="1"/>
  <c r="L962" i="1"/>
  <c r="L961" i="1"/>
  <c r="L960" i="1"/>
  <c r="L959" i="1"/>
  <c r="L958" i="1"/>
  <c r="L957" i="1"/>
  <c r="L956" i="1"/>
  <c r="L955" i="1"/>
  <c r="L954" i="1"/>
  <c r="L953" i="1"/>
  <c r="L952" i="1"/>
  <c r="L951" i="1"/>
  <c r="L950" i="1"/>
  <c r="L949" i="1"/>
  <c r="L948" i="1"/>
  <c r="L947" i="1"/>
  <c r="L946" i="1"/>
  <c r="L945" i="1"/>
  <c r="L943" i="1"/>
  <c r="L942" i="1"/>
  <c r="L941" i="1"/>
  <c r="L940" i="1"/>
  <c r="L939" i="1"/>
  <c r="L929" i="1"/>
  <c r="L928" i="1"/>
  <c r="L927" i="1"/>
  <c r="L926" i="1"/>
  <c r="L925" i="1"/>
  <c r="L923" i="1"/>
  <c r="L916" i="1"/>
  <c r="J915" i="1"/>
  <c r="H915" i="1"/>
  <c r="J890" i="1"/>
  <c r="J885" i="1"/>
  <c r="L881" i="1"/>
  <c r="J880" i="1"/>
  <c r="L879" i="1"/>
  <c r="L878" i="1"/>
  <c r="L877" i="1"/>
  <c r="L876" i="1"/>
  <c r="J875" i="1"/>
  <c r="L855" i="1"/>
  <c r="L829" i="1"/>
  <c r="L828" i="1"/>
  <c r="L827" i="1"/>
  <c r="L821" i="1"/>
  <c r="L820" i="1"/>
  <c r="L819" i="1"/>
  <c r="L807" i="1"/>
  <c r="L806" i="1"/>
  <c r="L805" i="1"/>
  <c r="L799" i="1"/>
  <c r="L798" i="1"/>
  <c r="L797" i="1"/>
  <c r="L796" i="1"/>
  <c r="L762" i="1"/>
  <c r="L759" i="1"/>
  <c r="H1036" i="1" l="1"/>
  <c r="J1020" i="1"/>
  <c r="J1036" i="1" s="1"/>
  <c r="L871" i="1"/>
  <c r="L1005" i="1"/>
  <c r="L880" i="1"/>
  <c r="L988" i="1"/>
  <c r="L998" i="1"/>
  <c r="L872" i="1"/>
  <c r="L1022" i="1"/>
  <c r="L915" i="1"/>
  <c r="L874" i="1"/>
  <c r="L875" i="1"/>
  <c r="L924" i="1"/>
  <c r="L873" i="1"/>
  <c r="L1020" i="1" l="1"/>
  <c r="L870" i="1"/>
  <c r="L142" i="1" l="1"/>
</calcChain>
</file>

<file path=xl/sharedStrings.xml><?xml version="1.0" encoding="utf-8"?>
<sst xmlns="http://schemas.openxmlformats.org/spreadsheetml/2006/main" count="2344" uniqueCount="672">
  <si>
    <t>СОДЕРЖАНИЕ</t>
  </si>
  <si>
    <t>3</t>
  </si>
  <si>
    <t>4. Занятость населения………………………………………………………………………………………………………….</t>
  </si>
  <si>
    <t>4</t>
  </si>
  <si>
    <t>ПЛОЩАДЬ МУНИЦИПАЛЬНОГО РАЙОНА</t>
  </si>
  <si>
    <t xml:space="preserve">№ п/п    </t>
  </si>
  <si>
    <t>Наименование  показателя</t>
  </si>
  <si>
    <t>Ед. изм.</t>
  </si>
  <si>
    <t>тыс.кв.км</t>
  </si>
  <si>
    <t>в том числе:</t>
  </si>
  <si>
    <t>1.1</t>
  </si>
  <si>
    <t>муниципальное образование "Город Дудинка"</t>
  </si>
  <si>
    <t>1.2</t>
  </si>
  <si>
    <t>муниципальное образование "Городское  поселение  Диксон"</t>
  </si>
  <si>
    <t>1.3</t>
  </si>
  <si>
    <t>муниципальное образование "Сельское  поселение  Караул"</t>
  </si>
  <si>
    <t>1.4</t>
  </si>
  <si>
    <t>муниципальное образование "Сельское  поселение  Хатанга"</t>
  </si>
  <si>
    <t>Наименование показателя</t>
  </si>
  <si>
    <t>Темп изменения, %</t>
  </si>
  <si>
    <t>Численность   постоянного   населения   на   начало   года - всего,</t>
  </si>
  <si>
    <t>чел.</t>
  </si>
  <si>
    <t>сельское, лесное хозяйство, охота, рыболовство и рыбоводство (А)</t>
  </si>
  <si>
    <t>…</t>
  </si>
  <si>
    <t>х</t>
  </si>
  <si>
    <t xml:space="preserve">    добыча   полезных    ископаемых (В)</t>
  </si>
  <si>
    <t xml:space="preserve">    обрабатывающие    производства (С)</t>
  </si>
  <si>
    <t>обеспечение электрической энергией,  газом, паром; кондиционирование воздуха (D)</t>
  </si>
  <si>
    <t>1.5</t>
  </si>
  <si>
    <t xml:space="preserve">водоснабжение, водоотведение, организация сбора и утилизации отходов, деятельность по ликвидации загрязнений (Е) </t>
  </si>
  <si>
    <t>1.6</t>
  </si>
  <si>
    <t>строительство (F)</t>
  </si>
  <si>
    <t>1.7</t>
  </si>
  <si>
    <t>торговля оптовая и розничная; ремонт автотранспортных средств и мотоциклов (G)</t>
  </si>
  <si>
    <t>1.8</t>
  </si>
  <si>
    <t>транспортировка и хранение (H)</t>
  </si>
  <si>
    <t>1.9</t>
  </si>
  <si>
    <t>деятельность гостиниц и предприятий общественного питания (I)</t>
  </si>
  <si>
    <t>1.10</t>
  </si>
  <si>
    <t>деятельность в области информатизации и связи (J)</t>
  </si>
  <si>
    <t>1.11</t>
  </si>
  <si>
    <t>деятельность финансовая и страховая (K)</t>
  </si>
  <si>
    <t>1.12</t>
  </si>
  <si>
    <t xml:space="preserve">деятельность по операциям с недвижимым имуществом (L) </t>
  </si>
  <si>
    <t>1.13</t>
  </si>
  <si>
    <t>деятельность профессиональная, научная и техническая (М)</t>
  </si>
  <si>
    <t>1.14</t>
  </si>
  <si>
    <t>деятельность административная и сопутствующие дополнительные услуги  (N)</t>
  </si>
  <si>
    <t>1.15</t>
  </si>
  <si>
    <t>государственное управление и обеспечение военной безопасности; социальное обеспечение (О)</t>
  </si>
  <si>
    <t>1.16</t>
  </si>
  <si>
    <t>образование (Р)</t>
  </si>
  <si>
    <t>1.17</t>
  </si>
  <si>
    <t>деятельность в области здравоохранения и социальных услуг (Q)</t>
  </si>
  <si>
    <t>1.18</t>
  </si>
  <si>
    <t>деятельность в области культуры, спорта, организации досуга ( R)</t>
  </si>
  <si>
    <t>1.19</t>
  </si>
  <si>
    <t>предоставление прочих видов услуг (S)</t>
  </si>
  <si>
    <t>2.1</t>
  </si>
  <si>
    <t>2.2</t>
  </si>
  <si>
    <t>Темп изменения, %, процентные пункты</t>
  </si>
  <si>
    <t>Численность   безработных,  получающих   пособие  по  безработице и материальную помощь</t>
  </si>
  <si>
    <t>чел. на 1 вакансию</t>
  </si>
  <si>
    <t>Уровень  зарегистрированной   безработицы</t>
  </si>
  <si>
    <t>%</t>
  </si>
  <si>
    <t>по полу</t>
  </si>
  <si>
    <t>по возрасту</t>
  </si>
  <si>
    <t>по уровню образования</t>
  </si>
  <si>
    <t>тыс. руб.</t>
  </si>
  <si>
    <t>тыс.руб.</t>
  </si>
  <si>
    <t>2.3</t>
  </si>
  <si>
    <t>2.4</t>
  </si>
  <si>
    <t>2.5</t>
  </si>
  <si>
    <t>2.6</t>
  </si>
  <si>
    <t>руб.</t>
  </si>
  <si>
    <t>добыча полезных ископаемых (В)</t>
  </si>
  <si>
    <t>обрабатывающие производства (С)</t>
  </si>
  <si>
    <t>деятельность в области культуры, спорта, организации досуга (R)</t>
  </si>
  <si>
    <t>в % к предыдущему году</t>
  </si>
  <si>
    <t>из них по  социально - демографическим  группам:</t>
  </si>
  <si>
    <t xml:space="preserve"> трудоспособное    население</t>
  </si>
  <si>
    <t>пенсионеры</t>
  </si>
  <si>
    <t>дети</t>
  </si>
  <si>
    <t>в том  числе по  социально - демографическим  группам:</t>
  </si>
  <si>
    <t xml:space="preserve"> трудоспособное население</t>
  </si>
  <si>
    <t>ед.</t>
  </si>
  <si>
    <t>районного бюджета</t>
  </si>
  <si>
    <t>бюджета города Дудинка</t>
  </si>
  <si>
    <t>бюджета городского поселения Диксон</t>
  </si>
  <si>
    <t>бюджета сельского поселения Хатанга</t>
  </si>
  <si>
    <t>бюджета сельского поселения Караул</t>
  </si>
  <si>
    <t xml:space="preserve">Штатная численность работников, оплата труда которых производится на основе системы оплаты труда (СОТ) - всего, в том числе,  финансовое обеспечение которых производится за счет средств:   </t>
  </si>
  <si>
    <t>Штатная численность лиц, замещающих муниципальные должности и муниципальных служащих - всего, в том числе, финансовое обеспечение которых производится за счет средств:</t>
  </si>
  <si>
    <t>Среднемесячная заработная плата лиц, замещающих муниципальные должности и муниципальных служащих - всего, в том числе, финансовое обеспечение которых производится за счет средств:</t>
  </si>
  <si>
    <t>город Дудинка</t>
  </si>
  <si>
    <t>городское поселение Диксон</t>
  </si>
  <si>
    <t>мест</t>
  </si>
  <si>
    <t>сельское поселение Хатанга</t>
  </si>
  <si>
    <t>сельское поселение Караул</t>
  </si>
  <si>
    <t>100,0/100,0</t>
  </si>
  <si>
    <t>Базовый  тариф, взимаемый  с  родителей  за  содержание  1 ребенка  в  дошкольной образовательной организации</t>
  </si>
  <si>
    <t>Общее образование</t>
  </si>
  <si>
    <t>Специальное (коррекционное) образование</t>
  </si>
  <si>
    <t>1</t>
  </si>
  <si>
    <t>Численность учащихся</t>
  </si>
  <si>
    <t>Среднее профессиональное образование</t>
  </si>
  <si>
    <t>Дополнительное образование</t>
  </si>
  <si>
    <t>Иные организации</t>
  </si>
  <si>
    <t xml:space="preserve">Темп изменения, % </t>
  </si>
  <si>
    <t>Организаций/организаций-юридических   лиц  - всего, в том числе:</t>
  </si>
  <si>
    <t>ед./ед.</t>
  </si>
  <si>
    <t>ед./ ед.</t>
  </si>
  <si>
    <t>26/3</t>
  </si>
  <si>
    <t>8/1</t>
  </si>
  <si>
    <t>1/1</t>
  </si>
  <si>
    <t>10/0</t>
  </si>
  <si>
    <t>7/1</t>
  </si>
  <si>
    <t>Книжный фонд</t>
  </si>
  <si>
    <t>тыс.экз.</t>
  </si>
  <si>
    <t>тыс.чел.</t>
  </si>
  <si>
    <t>экз.</t>
  </si>
  <si>
    <t>тыс.ед.</t>
  </si>
  <si>
    <t>22/3</t>
  </si>
  <si>
    <t>6/1</t>
  </si>
  <si>
    <t>10/1</t>
  </si>
  <si>
    <t>Количество  клубных  формирований</t>
  </si>
  <si>
    <t>Численность участников  клубных  формирований</t>
  </si>
  <si>
    <t>Предметы общего фонда - всего, в том числе:</t>
  </si>
  <si>
    <t>тыс. ед.</t>
  </si>
  <si>
    <t>предметы основного фонда</t>
  </si>
  <si>
    <t>предметы научно-вспомогательного фонда</t>
  </si>
  <si>
    <t>1/0</t>
  </si>
  <si>
    <t>100,0/х</t>
  </si>
  <si>
    <t>Численность обучающихся</t>
  </si>
  <si>
    <t>2</t>
  </si>
  <si>
    <t>Спортивные сооружения - всего, в том числе:</t>
  </si>
  <si>
    <t>Бассейны (ванны) - всего, в том числе в разрезе поселений:</t>
  </si>
  <si>
    <t>Лыжные базы - всего, в том числе в разрезе поселений:</t>
  </si>
  <si>
    <t>Плоскостные сооружения - всего, в том числе в разрезе поселений:</t>
  </si>
  <si>
    <t>Крытые катки с искусственным льдом - всего, в том числе в разрезе поселений:</t>
  </si>
  <si>
    <t>Детские спортивные школы - всего, в том числе в разрезе поселений:</t>
  </si>
  <si>
    <t>"Мастер спорта"</t>
  </si>
  <si>
    <t>5</t>
  </si>
  <si>
    <t>СОЦИАЛЬНАЯ ПОЛИТИКА</t>
  </si>
  <si>
    <t>количество мест</t>
  </si>
  <si>
    <t>численность обслуживаемых лиц</t>
  </si>
  <si>
    <t>6</t>
  </si>
  <si>
    <t>семья</t>
  </si>
  <si>
    <t>7</t>
  </si>
  <si>
    <t>7.1</t>
  </si>
  <si>
    <t>с тремя детьми</t>
  </si>
  <si>
    <t>7.2</t>
  </si>
  <si>
    <t>7.3</t>
  </si>
  <si>
    <t>8</t>
  </si>
  <si>
    <t>9</t>
  </si>
  <si>
    <t>ПОТРЕБИТЕЛЬСКИЙ РЫНОК</t>
  </si>
  <si>
    <t>(рублей за 1 кг, 1 л)</t>
  </si>
  <si>
    <t>г. Дудинка</t>
  </si>
  <si>
    <t>с. Хатанга</t>
  </si>
  <si>
    <t>г. Норильск</t>
  </si>
  <si>
    <t>п. Тура</t>
  </si>
  <si>
    <t>г. Красноярск</t>
  </si>
  <si>
    <t xml:space="preserve">Горох и фасоль </t>
  </si>
  <si>
    <t xml:space="preserve">Мука пшеничная </t>
  </si>
  <si>
    <t xml:space="preserve">Рис шлифованный </t>
  </si>
  <si>
    <t>Крупа гречневая-ядрица</t>
  </si>
  <si>
    <t xml:space="preserve">Пшено </t>
  </si>
  <si>
    <t>Крупа овсяная и перловая</t>
  </si>
  <si>
    <t>Крупа манная</t>
  </si>
  <si>
    <t xml:space="preserve">Хлеб и булочные изделия из пшеничной муки 1 и 2 сортов </t>
  </si>
  <si>
    <t xml:space="preserve">Хлеб ржаной, ржано-пшеничный </t>
  </si>
  <si>
    <t xml:space="preserve">Вермишель </t>
  </si>
  <si>
    <t xml:space="preserve">Картофель </t>
  </si>
  <si>
    <t xml:space="preserve">Капуста белокочанная свежая  </t>
  </si>
  <si>
    <t xml:space="preserve">Огурцы свежие </t>
  </si>
  <si>
    <t>Помидоры свежие</t>
  </si>
  <si>
    <t xml:space="preserve">Морковь </t>
  </si>
  <si>
    <t>Свекла столовая</t>
  </si>
  <si>
    <t xml:space="preserve">Лук репчатый </t>
  </si>
  <si>
    <t xml:space="preserve">Яблоки </t>
  </si>
  <si>
    <t>Апельсины</t>
  </si>
  <si>
    <t>Виноград</t>
  </si>
  <si>
    <t>Бананы</t>
  </si>
  <si>
    <t xml:space="preserve">Сахар-песок </t>
  </si>
  <si>
    <t xml:space="preserve">Карамель </t>
  </si>
  <si>
    <t xml:space="preserve">Печенье </t>
  </si>
  <si>
    <t xml:space="preserve">Говядина (кроме бескостного мяса) </t>
  </si>
  <si>
    <t xml:space="preserve">Баранина (кроме бескостного мяса) </t>
  </si>
  <si>
    <t xml:space="preserve">Свинина (кроме бескостного мяса) </t>
  </si>
  <si>
    <t xml:space="preserve">Куры (кроме куриных окорочков) </t>
  </si>
  <si>
    <t xml:space="preserve">Рыба мороженая разделанная (кроме лососевых пород) </t>
  </si>
  <si>
    <t xml:space="preserve">Сельдь соленая </t>
  </si>
  <si>
    <t>Кисломолочные продукты</t>
  </si>
  <si>
    <t xml:space="preserve">Сметана </t>
  </si>
  <si>
    <t xml:space="preserve">Масло сливочное </t>
  </si>
  <si>
    <t>Творог жирный</t>
  </si>
  <si>
    <t xml:space="preserve">Сыры сычужные твердые и мягкие </t>
  </si>
  <si>
    <t xml:space="preserve">Маргарин </t>
  </si>
  <si>
    <t xml:space="preserve">Масло подсолнечное </t>
  </si>
  <si>
    <t xml:space="preserve">Соль поваренная пищевая </t>
  </si>
  <si>
    <t xml:space="preserve">Чай черный байховый </t>
  </si>
  <si>
    <t xml:space="preserve">Перец черный (горошек) </t>
  </si>
  <si>
    <t>Темп изменения, процентные пункты</t>
  </si>
  <si>
    <t>Сводный  индекс  потребительских  цен  по  Красноярскому  краю,  в том числе:</t>
  </si>
  <si>
    <t xml:space="preserve">   на все товары, из них:</t>
  </si>
  <si>
    <t xml:space="preserve"> - продовольственные</t>
  </si>
  <si>
    <t xml:space="preserve"> - непродовольственные</t>
  </si>
  <si>
    <t>голов</t>
  </si>
  <si>
    <t>коровы - всего, в том числе в разрезе поселений:</t>
  </si>
  <si>
    <t>крупный  рогатый  скот - всего, в том числе:</t>
  </si>
  <si>
    <t xml:space="preserve">коровы - всего, в том числе в разрезе поселений: </t>
  </si>
  <si>
    <t>№ п/п</t>
  </si>
  <si>
    <t>тыс. кв. м.</t>
  </si>
  <si>
    <t>км</t>
  </si>
  <si>
    <t xml:space="preserve"> искусственные дорожные сооружения (зимники, переправы по льду)</t>
  </si>
  <si>
    <t xml:space="preserve">Количество автобусных маршрутов - всего, в том числе:     </t>
  </si>
  <si>
    <t>4.1</t>
  </si>
  <si>
    <t>внутригородские маршруты</t>
  </si>
  <si>
    <t>4.2</t>
  </si>
  <si>
    <t>междугородние маршруты</t>
  </si>
  <si>
    <t xml:space="preserve">Количество зарегистрированных преступлений </t>
  </si>
  <si>
    <t xml:space="preserve">Количество раскрытых преступлений </t>
  </si>
  <si>
    <t>Процент раскрываемости преступлений</t>
  </si>
  <si>
    <t>в том числе тяжких и особо тяжких</t>
  </si>
  <si>
    <t>Выявлено лиц,  совершивших  преступления - всего, в том числе:</t>
  </si>
  <si>
    <t>мужчины</t>
  </si>
  <si>
    <t>женщины</t>
  </si>
  <si>
    <t>4.3</t>
  </si>
  <si>
    <t>из них несовершеннолетние граждане</t>
  </si>
  <si>
    <t>Исполнение,
%</t>
  </si>
  <si>
    <t>ДОХОДЫ</t>
  </si>
  <si>
    <t>Налоговые   доходы - всего, в том  числе:</t>
  </si>
  <si>
    <t>Налог  на прибыль</t>
  </si>
  <si>
    <t>Налог на доходы физических лиц</t>
  </si>
  <si>
    <t xml:space="preserve">Налоги  на  совокупный   доход </t>
  </si>
  <si>
    <t>Налоги  на  имущество</t>
  </si>
  <si>
    <t>Налоги на товары (работы, услуги), реализуемые на территории Российской Федерации</t>
  </si>
  <si>
    <t>Государственная   пошлина</t>
  </si>
  <si>
    <t>Неналоговые  доходы - всего, в том числе:</t>
  </si>
  <si>
    <t>Доходы  от  использования   имущества, находящегося  в  государственной  или  муниципальной   собственности</t>
  </si>
  <si>
    <t>Платежи при  пользовании  природными ресурсами</t>
  </si>
  <si>
    <t>Доходы от оказания платных услуг (работ) и компенсации затрат государства</t>
  </si>
  <si>
    <t>Доходы  от  продажи  материальных и  нематериальных   активов</t>
  </si>
  <si>
    <t>Штрафы, санкции, возмещение  ущерба</t>
  </si>
  <si>
    <t>Прочие  неналоговые  доходы</t>
  </si>
  <si>
    <t>Дотации бюджетам бюджетной системы Российской Федерации</t>
  </si>
  <si>
    <t>Субсидии бюджетам бюджетной системы Российской Федерации (межбюджетные субсидии)</t>
  </si>
  <si>
    <t>Субвенции бюджетам бюджетной системы Российской Федерации</t>
  </si>
  <si>
    <t>Иные межбюджетные трансферты</t>
  </si>
  <si>
    <t>Безвозмездные поступления от негосударственных организаций</t>
  </si>
  <si>
    <t>Возврат  остатков  субсидий, субвенций и иных межбюджетных трансфертов, имеющих целевое назначение, прошлых  лет</t>
  </si>
  <si>
    <t>Всего    доходов</t>
  </si>
  <si>
    <t>РАСХОДЫ</t>
  </si>
  <si>
    <t>Всего расходов, в том числе:</t>
  </si>
  <si>
    <t>Общегосударственные вопросы</t>
  </si>
  <si>
    <t>Национальная  оборона</t>
  </si>
  <si>
    <t>Национальная  безопасность  и  правоохранительная  деятельность</t>
  </si>
  <si>
    <t>Национальная   экономика</t>
  </si>
  <si>
    <t>Жилищно-коммунальное  хозяйство</t>
  </si>
  <si>
    <t>Охрана окружающей среды</t>
  </si>
  <si>
    <t>Образование</t>
  </si>
  <si>
    <t>Культура и кинематография</t>
  </si>
  <si>
    <t>Социальная   политика</t>
  </si>
  <si>
    <t>Физическая культура и спорт</t>
  </si>
  <si>
    <t>Средства массовой информации</t>
  </si>
  <si>
    <t>Обслуживание государственного и муниципального долга</t>
  </si>
  <si>
    <t>Межбюджетные трансферты общего характера бюджетам бюджетной системы Российской Федерации</t>
  </si>
  <si>
    <t>Профицит   бюджета (+); Дефицит   бюджета (-)</t>
  </si>
  <si>
    <t/>
  </si>
  <si>
    <t>...</t>
  </si>
  <si>
    <t>1.30.01.24 -  на 32 рабочий день (13.08.2019)</t>
  </si>
  <si>
    <t>1.30.01.24 - 32 рабочий день (13.08.2019)</t>
  </si>
  <si>
    <t>от 372 руб. 
до 2 728 руб.</t>
  </si>
  <si>
    <t xml:space="preserve">1.33.37.01. </t>
  </si>
  <si>
    <t>100,0/100</t>
  </si>
  <si>
    <t>Детские  школы  искусств/Детские школы искусств - юридические   лица  - всего, в том числе в разрезе поселений:</t>
  </si>
  <si>
    <t>3.1</t>
  </si>
  <si>
    <t>3.2</t>
  </si>
  <si>
    <t>Численность читателей</t>
  </si>
  <si>
    <t>62/16</t>
  </si>
  <si>
    <t xml:space="preserve"> </t>
  </si>
  <si>
    <t>Исполнение консолидированного бюджета муниципального района (млн.рублей)</t>
  </si>
  <si>
    <t>Клубные  учреждения/Клубные учреждения - юридические лица - всего, в том числе в разрезе поселений:</t>
  </si>
  <si>
    <t>Доходы бюджетов бюджетной системы российской федерации от возврата остатков субсидий, субвенций и иных межбюджетных трансфертов, имеющих целевое назначение, прошлых лет</t>
  </si>
  <si>
    <t xml:space="preserve">Структура среднесписочной численности работников </t>
  </si>
  <si>
    <t>Общая   площадь - всего,</t>
  </si>
  <si>
    <t>Среднесписочная  численность  работающих  на  территории - всего,</t>
  </si>
  <si>
    <t>Объем  отгруженных товаров собственного производства, выполнено работ и услуг собственными силами - всего,</t>
  </si>
  <si>
    <t>Среднемесячная заработная плата работающего в реальном исчислении</t>
  </si>
  <si>
    <t>Среднесписочная численность лиц, замещающих муниципальные должности и муниципальных служащих - всего, в том числе, финансовое обеспечение которых производится за счет средств:</t>
  </si>
  <si>
    <t>5/4</t>
  </si>
  <si>
    <t>2/1</t>
  </si>
  <si>
    <t>Численность населения, систематически занимающегося  физической культурой и спортом  -  всего,  в том числе в разрезе поселений:</t>
  </si>
  <si>
    <t>Доля населения, систематически занимающегося физической культурой и спортом</t>
  </si>
  <si>
    <t>Поливитамины с макро- и микроэлементами, 10 шт.</t>
  </si>
  <si>
    <t xml:space="preserve">Яйца куриные, 10 шт. </t>
  </si>
  <si>
    <t>Молоко питьевое цельное пастеризованное 2,5-3,2%  жирности</t>
  </si>
  <si>
    <t>Поголовье домашних северных оленей - всего, в том числе в разрезе поселений:</t>
  </si>
  <si>
    <t xml:space="preserve">   на платные услуги населению</t>
  </si>
  <si>
    <t>асфальтобетонное - всего, в том числе в разрезе поселений:</t>
  </si>
  <si>
    <t>муниципальный район</t>
  </si>
  <si>
    <t>грунтовое - всего, в том числе в разрезе поселений:</t>
  </si>
  <si>
    <t>с четырьмя детьми</t>
  </si>
  <si>
    <t>с пятью детьми и более</t>
  </si>
  <si>
    <t>3. Трудовые ресурсы……………………………………………………………………………………………………….…..</t>
  </si>
  <si>
    <t xml:space="preserve">1. Площадь муниципального района…………………………………………………………………………………….….. </t>
  </si>
  <si>
    <t>5. Уровень жизни населения……………………………………………………………………………………………….</t>
  </si>
  <si>
    <t>7. Потребительский рынок…………………………………………………………………………………………………</t>
  </si>
  <si>
    <t>8. Производственная деятельность и услуги………….……………………………………………………………….…</t>
  </si>
  <si>
    <t>Величина  прожиточного  минимума  на  душу  населения для муниципального района (без учета ВПМ для с.п. Хатанга)</t>
  </si>
  <si>
    <t>Величина  прожиточного  минимума на  душу населения для сельского поселения Хатанга</t>
  </si>
  <si>
    <t>Книговыдача</t>
  </si>
  <si>
    <r>
      <t>Спортзалы - всего, в том числе в разрезе поселений</t>
    </r>
    <r>
      <rPr>
        <sz val="12"/>
        <rFont val="Times New Roman"/>
        <family val="1"/>
        <charset val="204"/>
      </rPr>
      <t>:</t>
    </r>
  </si>
  <si>
    <t>"..."- данные не приводятся ввиду того, что по данному виду экономической деятельности отчетность представлена одним производителем, в целях обеспечения конфиденциальности первичных статистических данных, полученных от организаций, в соответствии с Федеральным законом от 29.11.2007 № 282-ФЗ "Об официальном статистическом учете и системе государственной статистики в Российской Федерации" (п. 1 и п. 5 ст. 4)</t>
  </si>
  <si>
    <t>Поголовье скота в хозяйствах населения муниципального района - всего, в том числе:</t>
  </si>
  <si>
    <t>Среднемесячная заработная плата работающего в номинальном исчислении:</t>
  </si>
  <si>
    <t>Дошкольное образование</t>
  </si>
  <si>
    <t>Списочная численность детей, посещающих дошкольные образовательные организации-всего, в том числе в разрезе поселений:</t>
  </si>
  <si>
    <t>дошкольного возраста</t>
  </si>
  <si>
    <t>гр.</t>
  </si>
  <si>
    <t>Педагогических  работников - всего, в том числе:</t>
  </si>
  <si>
    <t>Количество дошкольных групп кратковременного пребывания детей – всего, в том числе в разрезе поселений:</t>
  </si>
  <si>
    <t>водоснабжение; водоотведение, организация сбора и утилизации отходов, деятельность по ликвидации загрязнений (Е)</t>
  </si>
  <si>
    <t>Всего по обследуемым видам экономической деятельности</t>
  </si>
  <si>
    <t>10. Дорожное хозяйство ………………………………………………………………………………………………………</t>
  </si>
  <si>
    <t>11. Жилищно-коммунальное хозяйство……….……………………………………………………………………….....</t>
  </si>
  <si>
    <t>12. Северный завоз……...……………………………………………………………………………………………….</t>
  </si>
  <si>
    <t>на 01.01.2023</t>
  </si>
  <si>
    <t>Численность учащихся общеобразовательных организаций - всего, в том числе:</t>
  </si>
  <si>
    <t>3.3</t>
  </si>
  <si>
    <t>средних - всего, в том числе в разрезе поселений:</t>
  </si>
  <si>
    <t>Количество общеобразовательных организаций, имеющих скоростной доступ в сеть Интернет - всего, в том числе в разрезе поселений:</t>
  </si>
  <si>
    <t>начальных - всего, в том числе в разрезе поселений:</t>
  </si>
  <si>
    <t>ТРУДОВЫЕ РЕСУРСЫ</t>
  </si>
  <si>
    <t>УРОВЕНЬ ЖИЗНИ НАСЕЛЕНИЯ</t>
  </si>
  <si>
    <t xml:space="preserve">Оборот розничной торговли (без субъектов малого предпринимательства) </t>
  </si>
  <si>
    <t>млн. руб.</t>
  </si>
  <si>
    <t>Оборот общественного питания(без субъектов малого предпринимательства)</t>
  </si>
  <si>
    <t>Объем платных услуг населению (без субъектов малого предпринимательства)</t>
  </si>
  <si>
    <t>ИНВЕСТИЦИИ</t>
  </si>
  <si>
    <r>
      <t>Списочная численность детей, посещающих группы дошкольного образования общеобразовательных организаций всего, в том числе в разрезе поселений</t>
    </r>
    <r>
      <rPr>
        <b/>
        <sz val="12"/>
        <rFont val="Times New Roman"/>
        <family val="1"/>
        <charset val="204"/>
      </rPr>
      <t>:</t>
    </r>
  </si>
  <si>
    <t>Заменено и отремонтировано инженерных сетей - всего, в том числе:</t>
  </si>
  <si>
    <t>по водо-, теплоснабжению, водоотведению</t>
  </si>
  <si>
    <t>по электроснабжению</t>
  </si>
  <si>
    <t>Отделение социального обслуживания на дому</t>
  </si>
  <si>
    <t xml:space="preserve">Отделение срочного социального обслуживания </t>
  </si>
  <si>
    <t>Отделение «Социальная гостиница»</t>
  </si>
  <si>
    <t>Отделение временного проживания граждан пожилого возраста и инвалидов</t>
  </si>
  <si>
    <t>Социально-реабилитационное отделение для граждан пожилого возраста и инвалидов, детей и лиц с ограниченными возможностями</t>
  </si>
  <si>
    <t>Отделение социальной помощи семье и детям (полустационарная форма)</t>
  </si>
  <si>
    <t>Отделение профилактики безнадзорности и правонарушений несовершеннолетних   (с двумя группами социальной реабилитации несовершеннолетних)</t>
  </si>
  <si>
    <t>Распределение безработных:</t>
  </si>
  <si>
    <t>Численность  трудоустроенных  при  содействии  служб  занятости  населения</t>
  </si>
  <si>
    <t>Коэффициент напряженности на регулируемом рынке труда</t>
  </si>
  <si>
    <t>ЗАНЯТОСТЬ НАСЕЛЕНИЯ</t>
  </si>
  <si>
    <t>ЧИСЛЕННОСТЬ, СРЕДНЕМЕСЯЧНАЯ ЗАРАБОТНАЯ ПЛАТА  РАБОТНИКОВ БЮДЖЕТНОЙ СФЕРЫ, ФИНАНСОВОЕ ОБЕСПЕЧЕНИЕ КОТОРЫХ ПРОИЗВОДИТСЯ ЗА СЧЕТ СРЕДСТВ МЕСТНЫХ БЮДЖЕТОВ МУНИЦИПАЛЬНОГО РАЙОНА</t>
  </si>
  <si>
    <t>Индекс потребительских цен</t>
  </si>
  <si>
    <t>ДОРОЖНОЕ ХОЗЯЙСТВО</t>
  </si>
  <si>
    <r>
      <t>сельское поселение Хатанга</t>
    </r>
    <r>
      <rPr>
        <i/>
        <vertAlign val="superscript"/>
        <sz val="12"/>
        <rFont val="Times New Roman"/>
        <family val="1"/>
        <charset val="204"/>
      </rPr>
      <t>1</t>
    </r>
  </si>
  <si>
    <t>ЖИЛИЩНО-КОММУНАЛЬНОЕ ХОЗЯЙСТВО</t>
  </si>
  <si>
    <t>СЕЛЬСКОЕ ХОЗЯЙСТВО</t>
  </si>
  <si>
    <t>ОБРАЗОВАНИЕ</t>
  </si>
  <si>
    <r>
      <t>город Дудинка</t>
    </r>
    <r>
      <rPr>
        <i/>
        <vertAlign val="superscript"/>
        <sz val="12"/>
        <rFont val="Times New Roman"/>
        <family val="1"/>
        <charset val="204"/>
      </rPr>
      <t>1</t>
    </r>
  </si>
  <si>
    <t>КУЛЬТУРА</t>
  </si>
  <si>
    <r>
      <t>Численность посетителей, участвующих  в  культурно-досуговых мероприятиях</t>
    </r>
    <r>
      <rPr>
        <vertAlign val="superscript"/>
        <sz val="12"/>
        <rFont val="Times New Roman"/>
        <family val="1"/>
        <charset val="204"/>
      </rPr>
      <t>1</t>
    </r>
  </si>
  <si>
    <t>ФИЗИЧЕСКАЯ КУЛЬТУРА И СПОРТ</t>
  </si>
  <si>
    <r>
      <t>КГБУ СО «Комплексный центр социального обслуживания населения «Таймырский»</t>
    </r>
    <r>
      <rPr>
        <b/>
        <sz val="12"/>
        <rFont val="Times New Roman"/>
        <family val="1"/>
        <charset val="204"/>
      </rPr>
      <t>, в том числе:</t>
    </r>
  </si>
  <si>
    <r>
      <t>численность обслуживаемых лиц</t>
    </r>
    <r>
      <rPr>
        <i/>
        <vertAlign val="superscript"/>
        <sz val="12"/>
        <rFont val="Times New Roman"/>
        <family val="1"/>
        <charset val="204"/>
      </rPr>
      <t>1</t>
    </r>
  </si>
  <si>
    <t>Численность граждан, пользующихся мерами социальной поддержки по оплате жилья и коммунальных услуг</t>
  </si>
  <si>
    <t>Численность граждан, попавших в трудную жизненную ситуацию и получивших материальную помощь в органах социальной защиты населения</t>
  </si>
  <si>
    <t>Численность семей с детьми до 18 лет, состоящих на учете в органах социальной защиты</t>
  </si>
  <si>
    <t>Численность пенсионеров по возрасту, состоящих на учете в органах социальной защиты</t>
  </si>
  <si>
    <t>Численность населения, состоящего на учете в органах социальной защиты</t>
  </si>
  <si>
    <t>Численность отдельных категорий граждан, имеющих право на меры социальной поддержки</t>
  </si>
  <si>
    <t>Удельный вес отдельных категорий граждан, фактически пользующихся мерами социальной поддержки, от числа отдельных категорий граждан, имеющих право на меры социальной поддержки</t>
  </si>
  <si>
    <t>Численность многодетных семей с детьми до 18 лет, состоящих на учете в органах социальной защиты - всего, в том числе:</t>
  </si>
  <si>
    <r>
      <rPr>
        <vertAlign val="super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>Меры социальной поддержки носят заявительный характер</t>
    </r>
  </si>
  <si>
    <t>ФИНАНСЫ МУНИЦИПАЛЬНОГО РАЙОНА</t>
  </si>
  <si>
    <t>6.1</t>
  </si>
  <si>
    <t>6.2</t>
  </si>
  <si>
    <t>9.1</t>
  </si>
  <si>
    <t>10</t>
  </si>
  <si>
    <t>ЧИСЛЕННОСТЬ НАСЕЛЕНИЯ</t>
  </si>
  <si>
    <t>ОБЩЕСТВЕННЫЙ ПОРЯДОК И БЕЗОПАСНОСТЬ</t>
  </si>
  <si>
    <t>Протяженность автомобильных  дорог - всего, в том числе:</t>
  </si>
  <si>
    <t>федерального значения</t>
  </si>
  <si>
    <t>регионального значения</t>
  </si>
  <si>
    <t>муниципального значения</t>
  </si>
  <si>
    <t>межмуниципального значения</t>
  </si>
  <si>
    <t>Из общей протяженности автомобильных дорог протяженность дорог общего пользования местного значения - всего, в том числе:</t>
  </si>
  <si>
    <t>2.1.1</t>
  </si>
  <si>
    <t>2.1.2</t>
  </si>
  <si>
    <t>2.1.3</t>
  </si>
  <si>
    <t>2.1.4</t>
  </si>
  <si>
    <t>12.1</t>
  </si>
  <si>
    <t>12.2</t>
  </si>
  <si>
    <t>12.3</t>
  </si>
  <si>
    <t>12.4</t>
  </si>
  <si>
    <t>12.5</t>
  </si>
  <si>
    <t>12.6</t>
  </si>
  <si>
    <t>12.7</t>
  </si>
  <si>
    <t>12.8</t>
  </si>
  <si>
    <t>12.9</t>
  </si>
  <si>
    <t>12.10</t>
  </si>
  <si>
    <t>12.11</t>
  </si>
  <si>
    <t>12.12</t>
  </si>
  <si>
    <t>12.13</t>
  </si>
  <si>
    <t>13</t>
  </si>
  <si>
    <t xml:space="preserve">Общая площадь жилых помещений – всего, в том числе в разрезе поселений: </t>
  </si>
  <si>
    <t>Доля ветхого и аварийного жилищного фонда всех форм собственности – всего, в том числе в разрезе поселений:</t>
  </si>
  <si>
    <t>Уровень возмещения населением затрат за предоставление жилищно-коммунальных услуг по установленным для населения тарифам</t>
  </si>
  <si>
    <t>в учреждениях среднего профессионального образования</t>
  </si>
  <si>
    <t>в общеобразовательных организациях - всего, в том числе в разрезе поселений:</t>
  </si>
  <si>
    <t>в дошкольных образовательных организациях - всего, в том числе в разрезе поселений:</t>
  </si>
  <si>
    <t>в специальных (коррекционных) образовательных организациях</t>
  </si>
  <si>
    <t>в учреждениях для детей – сирот и детей, оставшихся без попечения родителей</t>
  </si>
  <si>
    <t>Из общего количества групп:</t>
  </si>
  <si>
    <t xml:space="preserve">количество дошкольных групп (среднегодовые) - всего, в том числе в разрезе поселений: </t>
  </si>
  <si>
    <t>Наполняемость групп в дошкольных образовательных организациях (норматив/факт):</t>
  </si>
  <si>
    <t xml:space="preserve">дошкольных </t>
  </si>
  <si>
    <t xml:space="preserve">логопедических </t>
  </si>
  <si>
    <t>мест/чел.</t>
  </si>
  <si>
    <t>Количество групп дошкольного образования в общеобразовательных организациях (среднегодовое) -  всего, в том числе:</t>
  </si>
  <si>
    <t>количество дошкольных групп кратковременного пребывания детей (среднегодовое) – всего, в том числе в разрезе поселений:</t>
  </si>
  <si>
    <t>Наполняемость групп  дошкольного образования в общеобразовательных организациях (норматив/факт):</t>
  </si>
  <si>
    <t>Учреждение для детей-сирот</t>
  </si>
  <si>
    <t>0/0</t>
  </si>
  <si>
    <t>Штатная численность работников бюджетной сферы муниципального района - всего, в том числе, финансовое обеспечение которых производится за счет средств:</t>
  </si>
  <si>
    <t>Среднесписочная численность работников бюджетной сферы муниципального района - всего, в том числе, финансовое обеспечение которых производится за счет средств:</t>
  </si>
  <si>
    <t xml:space="preserve">Среднесписочная численность работников, оплата труда которых производится на основе СОТ  - всего, в том  числе, финансовое обеспечение которых производится  за счет средств: </t>
  </si>
  <si>
    <t>Среднемесячная заработная плата работников бюджетной сферы муниципального района, - всего, в том числе, финансовое обеспечение которых производится за счет средств:</t>
  </si>
  <si>
    <t>Среднемесячная заработная плата работников бюджетной сферы, оплата труда которых производится на основе СОТ - всего, в том числе финансовое обеспечение которых производится за счет средств:</t>
  </si>
  <si>
    <t>Количество сеансов</t>
  </si>
  <si>
    <t>Информационные и информационно-туристические центры/ информационные и информационно-туристические центры – юридические лица – всего, в том числе в разрезе поселений:</t>
  </si>
  <si>
    <t>Количество культурно-досуговых мероприятий проводимых организациями культуры</t>
  </si>
  <si>
    <t>Дома и центры народного творчества/дома и центры народного творчества - юридические лица – всего, в том числе в разрезе поселений:</t>
  </si>
  <si>
    <t>4/2</t>
  </si>
  <si>
    <t>2/2</t>
  </si>
  <si>
    <t>0</t>
  </si>
  <si>
    <t>Культурно-досуговые центры/ культурно-досуговые центры – юридические лица – всего, в том числе в разрезе поселений:</t>
  </si>
  <si>
    <t>Кино-досуговые центры/ кино-досуговые центры - юридические лица - всего, в том числе в разрезе поселений:</t>
  </si>
  <si>
    <t>Учреждения музейного типа/ учреждения музейного типа – юридические лица – всего, в том числе в разрезе поселений:</t>
  </si>
  <si>
    <t>Доля обучающихся, систематически занимающихся физической культурой и спортом, в общей численности обучающихся</t>
  </si>
  <si>
    <t>Выполнено нормативов массовых спортивных разрядов</t>
  </si>
  <si>
    <r>
      <t>количество ясельных групп (среднегодовые) - всего, в том числе в разрезе поселений:</t>
    </r>
    <r>
      <rPr>
        <vertAlign val="superscript"/>
        <sz val="12"/>
        <rFont val="Times New Roman"/>
        <family val="1"/>
        <charset val="204"/>
      </rPr>
      <t>2</t>
    </r>
  </si>
  <si>
    <t>Общедоступные  библиотеки/общедоступные  библиотеки - юридические   лица - всего, в том числе в разрезе поселений:</t>
  </si>
  <si>
    <t>6. Численность, среднемесячная заработная плата работников и среднемесячный доход работников бюджетной сферы, финансовое обеспечение которых производится за счет средств местных бюджетов муниципального района……………………………………………………………………………………………………………........…</t>
  </si>
  <si>
    <t>9. Инвестиции………….……………………………………………………………….…………………………....</t>
  </si>
  <si>
    <t>на 01.01.2024</t>
  </si>
  <si>
    <t>в том числе носители социальной поддержки</t>
  </si>
  <si>
    <t>Средний размер социальной поддержки на одного пользователя</t>
  </si>
  <si>
    <t>Организаций/организаций - юридических лиц - всего</t>
  </si>
  <si>
    <t>Дошкольные образовательные организации/Дошкольные образовательные организации - юридические лица - всего, в том числе в разрезе поселений:</t>
  </si>
  <si>
    <t>9/9</t>
  </si>
  <si>
    <t>6/6</t>
  </si>
  <si>
    <t>3/3</t>
  </si>
  <si>
    <t>Общеобразовательные организации/общеобразовательные организации - юридические лица - всего, в том числе:</t>
  </si>
  <si>
    <t>28/22</t>
  </si>
  <si>
    <t>9/5</t>
  </si>
  <si>
    <t>6/4</t>
  </si>
  <si>
    <t>начальные общеобразовательные организации/ начальные общеобразовательные организации - юридические лица – всего, в том числе в разрезе поселений:</t>
  </si>
  <si>
    <t>основные общеобразовательные организации/ основные общеобразовательные организации - юридические лица – всего, в том числе в разрезе поселений:</t>
  </si>
  <si>
    <t>средние общеобразовательные организации/ средние общеобразовательные организации - юридические лица – всего, в том числе в разрезе поселений:</t>
  </si>
  <si>
    <t>18/16</t>
  </si>
  <si>
    <t>10/8</t>
  </si>
  <si>
    <t>4/4</t>
  </si>
  <si>
    <t>10/9</t>
  </si>
  <si>
    <t>Специальные (коррекционные) образовательные организации /специальные (коррекционные) образовательные организации - юридические лица - всего</t>
  </si>
  <si>
    <t>Учреждения среднего профессионального образования /учреждения среднего профессионального образования - юридические лица - всего</t>
  </si>
  <si>
    <t>Организации дополнительного образования детей, подведомственные Управлению образования Администрации муниципального района/организации дополнительного образования детей - юридические лица - всего, в том числе:</t>
  </si>
  <si>
    <t>количество центров дополнительного образования/ центров дополнительного образования – юридических лиц  – всего, в том числе в разрезе поселений:</t>
  </si>
  <si>
    <t>количество детско-юношеских спортивных школ/детско-юношеских спортивных школ – юридических лиц – всего, в том числе в разрезе поселений:</t>
  </si>
  <si>
    <t>количество центров туризма и творчества/центров туризма и творчества – юридических лиц – всего, в том числе в разрезе поселений:</t>
  </si>
  <si>
    <t>Учреждения для детей – сирот и детей, оставшихся без попечения родителей/учреждения для детей – сирот и детей, оставшихся без попечения родителей - юридические лица - всего</t>
  </si>
  <si>
    <t>Информационные методические центры/информационные методические центры - юридические лица - всего</t>
  </si>
  <si>
    <t>Количество групп в дошкольных образовательных организациях (среднегодовое) – всего, в том числе в разрезе поселений:</t>
  </si>
  <si>
    <r>
      <rPr>
        <vertAlign val="super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>Изменение показателя обусловлено открытием 3 групп в ТМК ДОУ "Хатангский детский сад комбинированного вида "Солнышко" и закрытием 1 группы в ТМК ДОУ "Новорыбинский детский сад"</t>
    </r>
  </si>
  <si>
    <t>количество дошкольных групп (среднегодовые) - всего, в том числе в разрезе поселений:</t>
  </si>
  <si>
    <r>
      <t>сельское поселение Хатанга</t>
    </r>
    <r>
      <rPr>
        <i/>
        <vertAlign val="superscript"/>
        <sz val="12"/>
        <rFont val="Times New Roman"/>
        <family val="1"/>
        <charset val="204"/>
      </rPr>
      <t>3</t>
    </r>
  </si>
  <si>
    <t>ясельного возраста</t>
  </si>
  <si>
    <t>дошкольных</t>
  </si>
  <si>
    <t>45/38</t>
  </si>
  <si>
    <t>4/3</t>
  </si>
  <si>
    <t>Сухие приправы, специи</t>
  </si>
  <si>
    <t>Поливитамины, 10 шт.</t>
  </si>
  <si>
    <t>Творог</t>
  </si>
  <si>
    <t>Куры охлажденные и мороженые</t>
  </si>
  <si>
    <t xml:space="preserve">Хлеб из ржаной муки и из смеси муки ржаной и пшеничной </t>
  </si>
  <si>
    <t xml:space="preserve">Хлеб и булочные изделия из пшеничной муки различных сортов </t>
  </si>
  <si>
    <t>Введено в действие общей площади жилых помещений – всего, в том числе в разрезе поселений:</t>
  </si>
  <si>
    <t>Выбыло общей площади жилых помещений – всего, в том числе в разрезе поселений:</t>
  </si>
  <si>
    <t>Количество культурно-досуговых  мероприятий</t>
  </si>
  <si>
    <r>
      <t>город Дудинка</t>
    </r>
    <r>
      <rPr>
        <i/>
        <vertAlign val="superscript"/>
        <sz val="12"/>
        <rFont val="Times New Roman"/>
        <family val="1"/>
        <charset val="204"/>
      </rPr>
      <t>2</t>
    </r>
  </si>
  <si>
    <t>в 6,0 раз</t>
  </si>
  <si>
    <t>в 2,7 раза</t>
  </si>
  <si>
    <r>
      <t>город Дудинка</t>
    </r>
    <r>
      <rPr>
        <i/>
        <vertAlign val="superscript"/>
        <sz val="12"/>
        <rFont val="Times New Roman"/>
        <family val="1"/>
        <charset val="204"/>
      </rPr>
      <t>3</t>
    </r>
  </si>
  <si>
    <r>
      <t>Стрелковые тиры - всего, в том числе в разрезе поселений:</t>
    </r>
    <r>
      <rPr>
        <vertAlign val="superscript"/>
        <sz val="12"/>
        <rFont val="Times New Roman"/>
        <family val="1"/>
        <charset val="204"/>
      </rPr>
      <t>1</t>
    </r>
  </si>
  <si>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>Изменение показателя обусловлено открытием 3 дошкольных групп ТМК ДОУ "Хатангский детский сад комбинированного вида "Солнышко" и перепрофилированием 1 ясельной группы в дошкольную</t>
    </r>
  </si>
  <si>
    <t>Другие  спортсооружения (нестандартные) - всего, в том числе в разрезе поселений:</t>
  </si>
  <si>
    <t>Количество организаций, осуществляющих оказание услуг по водо-, тепло-, электроснабжению, водоотведению – всего, в том числе в разрезе поселений:</t>
  </si>
  <si>
    <r>
      <t>сельское поселение Караул</t>
    </r>
    <r>
      <rPr>
        <i/>
        <vertAlign val="superscript"/>
        <sz val="12"/>
        <rFont val="Times New Roman"/>
        <family val="1"/>
        <charset val="204"/>
      </rPr>
      <t>1</t>
    </r>
  </si>
  <si>
    <t>План на 2024 год</t>
  </si>
  <si>
    <r>
      <t>численность обслуживаемых ли</t>
    </r>
    <r>
      <rPr>
        <i/>
        <vertAlign val="superscript"/>
        <sz val="12"/>
        <rFont val="Times New Roman"/>
        <family val="1"/>
        <charset val="204"/>
      </rPr>
      <t>1</t>
    </r>
  </si>
  <si>
    <r>
      <t>Выполнение  нормативов - всего, в том числе:</t>
    </r>
    <r>
      <rPr>
        <b/>
        <vertAlign val="superscript"/>
        <sz val="12"/>
        <rFont val="Times New Roman"/>
        <family val="1"/>
        <charset val="204"/>
      </rPr>
      <t>5</t>
    </r>
  </si>
  <si>
    <r>
      <t>"Кандидат в мастера спорта"</t>
    </r>
    <r>
      <rPr>
        <i/>
        <vertAlign val="superscript"/>
        <sz val="12"/>
        <rFont val="Times New Roman"/>
        <family val="1"/>
        <charset val="204"/>
      </rPr>
      <t>5</t>
    </r>
  </si>
  <si>
    <t>в 2,0 раза</t>
  </si>
  <si>
    <r>
      <t>Количество посещений</t>
    </r>
    <r>
      <rPr>
        <vertAlign val="superscript"/>
        <sz val="12"/>
        <rFont val="Times New Roman"/>
        <family val="1"/>
        <charset val="204"/>
      </rPr>
      <t>1</t>
    </r>
  </si>
  <si>
    <t>19/12</t>
  </si>
  <si>
    <r>
      <t>сельское поселение Хатанга</t>
    </r>
    <r>
      <rPr>
        <i/>
        <vertAlign val="superscript"/>
        <sz val="12"/>
        <rFont val="Times New Roman"/>
        <family val="1"/>
        <charset val="204"/>
      </rPr>
      <t>6</t>
    </r>
  </si>
  <si>
    <t>Количество многоквартирных домов, в которых проведен капитальный ремонт общего имущества - всего, в том числе в разрезе поселений:</t>
  </si>
  <si>
    <r>
      <rPr>
        <vertAlign val="super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>Увеличение показателей обусловлено активной деятельностью учреждений культуры и выполнением показателей национального проекта "Культура"</t>
    </r>
  </si>
  <si>
    <r>
      <rPr>
        <vertAlign val="super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>Уменьшение показателя обусловлено выводом из эксплуатации тира в г. Дудинка</t>
    </r>
  </si>
  <si>
    <r>
      <rPr>
        <vertAlign val="super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>Уменьшение показателя обусловлено демонтажем плоскостного сооружения "Хоккейная коробка" в связи с износом</t>
    </r>
  </si>
  <si>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>Уменьшение показателя обусловлено закрытием тренажерного зала АНО "Центр здоровья семьи"</t>
    </r>
  </si>
  <si>
    <r>
      <rPr>
        <vertAlign val="superscript"/>
        <sz val="10"/>
        <rFont val="Times New Roman"/>
        <family val="1"/>
        <charset val="204"/>
      </rPr>
      <t>4</t>
    </r>
    <r>
      <rPr>
        <sz val="10"/>
        <rFont val="Times New Roman"/>
        <family val="1"/>
        <charset val="204"/>
      </rPr>
      <t>Увеличение показателя обусловлено введением в эксплуатацию площадки ВФСК ГТО с тренажерами (г. Дудинка), игровой площадки для волейбола, баскетбола и мини-футбола (г. Дудинка), включением в перечень ранее устроенных объектов: уличные площадки с тренажерами (п. Усть-Авам, п. Волочанка), скейт парк "Джем Парк"</t>
    </r>
  </si>
  <si>
    <r>
      <t>Количество  культурно-досуговых  мероприятий</t>
    </r>
    <r>
      <rPr>
        <vertAlign val="superscript"/>
        <sz val="12"/>
        <rFont val="Times New Roman"/>
        <family val="1"/>
        <charset val="204"/>
      </rPr>
      <t>3</t>
    </r>
  </si>
  <si>
    <r>
      <t>Численность посетителей, участвующих в культурно-досуговых мероприятиях проводимых организациями культуры</t>
    </r>
    <r>
      <rPr>
        <b/>
        <vertAlign val="superscript"/>
        <sz val="12"/>
        <rFont val="Times New Roman"/>
        <family val="1"/>
        <charset val="204"/>
      </rPr>
      <t>3</t>
    </r>
  </si>
  <si>
    <r>
      <rPr>
        <vertAlign val="super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Увеличение показателя обусловлено осуществлением деятельности  на территории с.п. Караул с 01.09.2023 ООО "Потапово" </t>
    </r>
  </si>
  <si>
    <r>
      <rPr>
        <vertAlign val="super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>Изменение показателя обусловлено закрытием в 2023 году 3 ясельных групп: в ТМБ ДОУ "Дудинский детский сад комбинированного вида "Льдинка" (1 гр.) , ТМБ ДОУ "Дудинский центр развития ребенка - детский сад "Белоснежка" (1 гр.) и ТМК ДОУ "Новорыбинский детский сад" (1 гр.), а также перепрофилированием 2 ясельных групп в дошкольные группы: в ТМБ ДОУ "Детский сад комбинированного вида "Сказка" (1 гр.) и ТМК ДОУ "Хатангский детский сад комбинированного вида "Солнышко" (1 гр.)</t>
    </r>
  </si>
  <si>
    <r>
      <rPr>
        <vertAlign val="superscript"/>
        <sz val="10"/>
        <rFont val="Times New Roman"/>
        <family val="1"/>
        <charset val="204"/>
      </rPr>
      <t>5</t>
    </r>
    <r>
      <rPr>
        <sz val="10"/>
        <rFont val="Times New Roman"/>
        <family val="1"/>
        <charset val="204"/>
      </rPr>
      <t>Увеличение показателя обусловлено своевременным проведением соревнований по видам спорта, в соответствии с утвержденным календарным планом, а также участием в соревнованиях краевого, межрегионального и всероссийского уровней</t>
    </r>
  </si>
  <si>
    <r>
      <rPr>
        <vertAlign val="super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>По данным Управления Федеральной службы государственной статистики по Красноярскому краю, Республике Хакасия и Республике Тыва</t>
    </r>
  </si>
  <si>
    <t>ПРОИЗВОДСТВЕННАЯ ДЕЯТЕЛЬНОСТЬ И УСЛУГИ</t>
  </si>
  <si>
    <r>
      <t>торговля оптовая и розничная; ремонт автотранспортных средств и мотоциклов (G)</t>
    </r>
    <r>
      <rPr>
        <i/>
        <vertAlign val="superscript"/>
        <sz val="12"/>
        <rFont val="Times New Roman"/>
        <family val="1"/>
        <charset val="204"/>
      </rPr>
      <t>1</t>
    </r>
  </si>
  <si>
    <t>Основные социально-экономические, финансовые показатели и показатели отраслей социальной сферы Таймырского Долгано-Ненецкого муниципального района за 1 полугодие 2024 года</t>
  </si>
  <si>
    <t>на 01.07.2023</t>
  </si>
  <si>
    <t>на 01.07.2024</t>
  </si>
  <si>
    <t>свиньи - всего, в том числе в разрезе поселений:</t>
  </si>
  <si>
    <r>
      <t>Поголовье скота и птицы у индивидуальных предпринимателей - всего, в том числе:</t>
    </r>
    <r>
      <rPr>
        <b/>
        <vertAlign val="superscript"/>
        <sz val="12"/>
        <rFont val="Times New Roman"/>
        <family val="1"/>
        <charset val="204"/>
      </rPr>
      <t>1</t>
    </r>
  </si>
  <si>
    <r>
      <t>птица - всего, в том числе в разрезе поселений</t>
    </r>
    <r>
      <rPr>
        <vertAlign val="superscript"/>
        <sz val="12"/>
        <rFont val="Times New Roman"/>
        <family val="1"/>
        <charset val="204"/>
      </rPr>
      <t>1</t>
    </r>
    <r>
      <rPr>
        <sz val="12"/>
        <rFont val="Times New Roman"/>
        <family val="1"/>
        <charset val="204"/>
      </rPr>
      <t>:</t>
    </r>
  </si>
  <si>
    <r>
      <t>сельское поселение Хатанга</t>
    </r>
    <r>
      <rPr>
        <i/>
        <vertAlign val="superscript"/>
        <sz val="12"/>
        <rFont val="Times New Roman"/>
        <family val="1"/>
        <charset val="204"/>
      </rPr>
      <t>2</t>
    </r>
  </si>
  <si>
    <r>
      <rPr>
        <vertAlign val="super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Увеличение поголовья за счет вывода молодняка
</t>
    </r>
    <r>
      <rPr>
        <vertAlign val="super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>Снижение показателя обусловлено продажей поголовья северных оленей ИП Чуприн Н.Д. в Республику Саха (Якутия)</t>
    </r>
  </si>
  <si>
    <t>щебеночное - всего, в том числе в разрезе поселений:</t>
  </si>
  <si>
    <t>Фактическое исполнение бюджета на 01.07.2024</t>
  </si>
  <si>
    <t>Прочие безвозмездные поступления</t>
  </si>
  <si>
    <t>Структура доходов консолидированного бюджета муниципального района на 01.07.2024 (исполнение), в %</t>
  </si>
  <si>
    <t>Структура расходов консолидированного бюджета муниципального района на 01.07.2024 (исполнение), в %</t>
  </si>
  <si>
    <t>20/18,30</t>
  </si>
  <si>
    <t>24/19,30</t>
  </si>
  <si>
    <t>10/9,10</t>
  </si>
  <si>
    <t>10/9,00</t>
  </si>
  <si>
    <t>20/12,77</t>
  </si>
  <si>
    <t>25/19,58</t>
  </si>
  <si>
    <t>10/9,77</t>
  </si>
  <si>
    <t>10/7,60</t>
  </si>
  <si>
    <t>122</t>
  </si>
  <si>
    <t>100/69,78</t>
  </si>
  <si>
    <t>104,17/101,45</t>
  </si>
  <si>
    <t>100/107,36</t>
  </si>
  <si>
    <t>100/84,44</t>
  </si>
  <si>
    <r>
      <t>ясельных</t>
    </r>
    <r>
      <rPr>
        <i/>
        <vertAlign val="superscript"/>
        <sz val="12"/>
        <rFont val="Times New Roman"/>
        <family val="1"/>
        <charset val="204"/>
      </rPr>
      <t>4</t>
    </r>
  </si>
  <si>
    <r>
      <t>группы ЗПР</t>
    </r>
    <r>
      <rPr>
        <i/>
        <vertAlign val="superscript"/>
        <sz val="12"/>
        <rFont val="Times New Roman"/>
        <family val="1"/>
        <charset val="204"/>
      </rPr>
      <t>5</t>
    </r>
    <r>
      <rPr>
        <i/>
        <sz val="12"/>
        <rFont val="Times New Roman"/>
        <family val="1"/>
        <charset val="204"/>
      </rPr>
      <t xml:space="preserve"> </t>
    </r>
  </si>
  <si>
    <r>
      <rPr>
        <vertAlign val="superscript"/>
        <sz val="10"/>
        <rFont val="Times New Roman"/>
        <family val="1"/>
        <charset val="204"/>
      </rPr>
      <t>5</t>
    </r>
    <r>
      <rPr>
        <sz val="10"/>
        <rFont val="Times New Roman"/>
        <family val="1"/>
        <charset val="204"/>
      </rPr>
      <t>Уменьшение фактического показателя обусловлено отчислением детей данной категории из указанных групп</t>
    </r>
  </si>
  <si>
    <r>
      <rPr>
        <vertAlign val="superscript"/>
        <sz val="10"/>
        <rFont val="Times New Roman"/>
        <family val="1"/>
        <charset val="204"/>
      </rPr>
      <t>4</t>
    </r>
    <r>
      <rPr>
        <sz val="10"/>
        <rFont val="Times New Roman"/>
        <family val="1"/>
        <charset val="204"/>
      </rPr>
      <t>Уменьшение фактического показателя обусловлено уменьшением количества ясельных групп</t>
    </r>
  </si>
  <si>
    <r>
      <t>Количество детей, состоящих на учете по устройству в дошкольные образовательные организации – всего, в том числе:</t>
    </r>
    <r>
      <rPr>
        <b/>
        <vertAlign val="superscript"/>
        <sz val="12"/>
        <rFont val="Times New Roman"/>
        <family val="1"/>
        <charset val="204"/>
      </rPr>
      <t>6</t>
    </r>
  </si>
  <si>
    <t>17/13,10</t>
  </si>
  <si>
    <t>19/11,65</t>
  </si>
  <si>
    <t>18/11,1</t>
  </si>
  <si>
    <t>10/8,1</t>
  </si>
  <si>
    <t>111,8/91,6</t>
  </si>
  <si>
    <t>94,7/95,3</t>
  </si>
  <si>
    <t>Численность посетителей, участвующих  в  культурно-досуговых мероприятиях</t>
  </si>
  <si>
    <r>
      <t>Количество культурно-досуговых  мероприятий</t>
    </r>
    <r>
      <rPr>
        <vertAlign val="superscript"/>
        <sz val="12"/>
        <rFont val="Times New Roman"/>
        <family val="1"/>
        <charset val="204"/>
      </rPr>
      <t>2</t>
    </r>
  </si>
  <si>
    <r>
      <rPr>
        <vertAlign val="super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>Снижение показателя обусловлено объединением отдельных мероприятий одной направленности в более крупные, приуроченные к памятным и праздничным датам отчетного периода</t>
    </r>
  </si>
  <si>
    <r>
      <t>Численность  посетителей, участвующих  в  культурно-досуговых   мероприятиях</t>
    </r>
    <r>
      <rPr>
        <vertAlign val="superscript"/>
        <sz val="12"/>
        <rFont val="Times New Roman"/>
        <family val="1"/>
        <charset val="204"/>
      </rPr>
      <t>3</t>
    </r>
  </si>
  <si>
    <t>Количество культурно-досуговых мероприятий</t>
  </si>
  <si>
    <t>доля экспонирующихся предметов от общего числа предметов основного фонда</t>
  </si>
  <si>
    <r>
      <t>Объекты городской и рекреационной инфраструктуры, приспособленные для  занятий физической культурой и спортом – всего, в том числе в разрезе поселений:</t>
    </r>
    <r>
      <rPr>
        <vertAlign val="superscript"/>
        <sz val="12"/>
        <rFont val="Times New Roman"/>
        <family val="1"/>
        <charset val="204"/>
      </rPr>
      <t>4</t>
    </r>
  </si>
  <si>
    <r>
      <t>город Дудинка</t>
    </r>
    <r>
      <rPr>
        <i/>
        <vertAlign val="superscript"/>
        <sz val="12"/>
        <rFont val="Times New Roman"/>
        <family val="1"/>
        <charset val="204"/>
      </rPr>
      <t>4</t>
    </r>
  </si>
  <si>
    <t>СЕВЕРНЫЙ ЗАВОЗ</t>
  </si>
  <si>
    <t>потребность на отопительный
 сезон</t>
  </si>
  <si>
    <t>% 
выполнения поставки</t>
  </si>
  <si>
    <t>Каменный уголь, в том числе для:</t>
  </si>
  <si>
    <t>тн</t>
  </si>
  <si>
    <t>населения, проживающего в домах с печным отоплением</t>
  </si>
  <si>
    <t>учреждений социальной сферы (образовательные учреждения)</t>
  </si>
  <si>
    <t xml:space="preserve">учреждений культуры и административных зданий, администраций поселений (территориальных отделов) </t>
  </si>
  <si>
    <t>Топливно-энергетические ресурсы для нужд предприятий жилищно-коммунального хозяйства:</t>
  </si>
  <si>
    <t>каменный уголь</t>
  </si>
  <si>
    <t>дизельное топливо</t>
  </si>
  <si>
    <t>нефть</t>
  </si>
  <si>
    <t>технические масла</t>
  </si>
  <si>
    <t>Керосин для лиц из числа коренных малочисленных народов Севера, осуществляющих традиционные виды хозяйственной деятельности</t>
  </si>
  <si>
    <t>завезено топлива по состоянию на 01.07.2024</t>
  </si>
  <si>
    <t>12. Северный завоз……...………………………………………………………………………………….……</t>
  </si>
  <si>
    <t>14. Образование………………………………………………………………………………………………………………</t>
  </si>
  <si>
    <t>15. Культура………..…………………………………………………………………………………………………………</t>
  </si>
  <si>
    <t>16. Физическая культура и спорт…………………………….……………………………………………………….…....</t>
  </si>
  <si>
    <t>17. Социальная политика….………..…………………………………………………………………………………...…</t>
  </si>
  <si>
    <r>
      <rPr>
        <b/>
        <sz val="14"/>
        <color theme="1"/>
        <rFont val="Times New Roman"/>
        <family val="1"/>
        <charset val="204"/>
      </rPr>
      <t>Средние потребительские цены на социально-значимые продовольственные товары в июне 2024 года</t>
    </r>
    <r>
      <rPr>
        <b/>
        <vertAlign val="superscript"/>
        <sz val="14"/>
        <color theme="1"/>
        <rFont val="Times New Roman"/>
        <family val="1"/>
        <charset val="204"/>
      </rPr>
      <t xml:space="preserve">  </t>
    </r>
    <r>
      <rPr>
        <b/>
        <vertAlign val="superscript"/>
        <sz val="12"/>
        <color rgb="FFFF0000"/>
        <rFont val="Times New Roman"/>
        <family val="1"/>
        <charset val="204"/>
      </rPr>
      <t xml:space="preserve"> </t>
    </r>
    <r>
      <rPr>
        <b/>
        <sz val="12"/>
        <color rgb="FFFF0000"/>
        <rFont val="Times New Roman"/>
        <family val="1"/>
        <charset val="204"/>
      </rPr>
      <t xml:space="preserve">                             </t>
    </r>
  </si>
  <si>
    <t>Численность детей</t>
  </si>
  <si>
    <t>в 2,5 раза</t>
  </si>
  <si>
    <t>на 01.07.2023, в %</t>
  </si>
  <si>
    <t>на 01.07.2024, в %</t>
  </si>
  <si>
    <t>в 3,7 раза</t>
  </si>
  <si>
    <t>деятельность финансовая и страховая (К)</t>
  </si>
  <si>
    <t>в 5,7 раза</t>
  </si>
  <si>
    <t>в 5,4 раза</t>
  </si>
  <si>
    <t>в 7,8 раза</t>
  </si>
  <si>
    <t>в 3,1 раза</t>
  </si>
  <si>
    <t>в 316,6 раз</t>
  </si>
  <si>
    <t>в 3,6 раза</t>
  </si>
  <si>
    <t>13. Сельское хозяйство……...…………………………………………………………………………………….…………….</t>
  </si>
  <si>
    <t>ПРОИЗВОДСТВО ПРОДУКЦИИ В НАТУРАЛЬНОМ ВЫРАЖЕНИИ</t>
  </si>
  <si>
    <t>Рыба пресноводная свежая или охлажденная, не являющаяся продукцией рыбоводства</t>
  </si>
  <si>
    <t>Уголь каменный и бурый</t>
  </si>
  <si>
    <t>тыс. тонн</t>
  </si>
  <si>
    <t>Журналы регистрационные, книги бухгалтерские, скоросшиватели (папки), бланки и прочие канцелярские принадлежности из бумаги или картона</t>
  </si>
  <si>
    <t>тыс. штук</t>
  </si>
  <si>
    <t>Электроэнергия, произведенная тепловыми электростанциями</t>
  </si>
  <si>
    <t>ГВтч</t>
  </si>
  <si>
    <t>Электроэнергия, произведенная электростанциями общего назначения</t>
  </si>
  <si>
    <t>Пар и горячая вода</t>
  </si>
  <si>
    <t>тыс. Гкал.</t>
  </si>
  <si>
    <r>
      <t>по типам покрытия</t>
    </r>
    <r>
      <rPr>
        <b/>
        <i/>
        <sz val="12"/>
        <rFont val="Times New Roman"/>
        <family val="1"/>
        <charset val="204"/>
      </rPr>
      <t>:</t>
    </r>
  </si>
  <si>
    <r>
      <t>внутрипоселенческие маршруты</t>
    </r>
    <r>
      <rPr>
        <i/>
        <vertAlign val="superscript"/>
        <sz val="12"/>
        <rFont val="Times New Roman"/>
        <family val="1"/>
        <charset val="204"/>
      </rPr>
      <t>1</t>
    </r>
  </si>
  <si>
    <r>
      <rPr>
        <vertAlign val="super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>Изменение показателя обусловлено тем, что с 08.04.2024 в с. Хатанга начал функционировать автобусный маршрут</t>
    </r>
  </si>
  <si>
    <r>
      <t>Себестоимость  содержания 1 ребенка в  дошкольной образовательной организации  в месяц</t>
    </r>
    <r>
      <rPr>
        <b/>
        <vertAlign val="superscript"/>
        <sz val="12"/>
        <rFont val="Times New Roman"/>
        <family val="1"/>
        <charset val="204"/>
      </rPr>
      <t>7</t>
    </r>
  </si>
  <si>
    <r>
      <t>Фактическая  оплата  родителями  содержания 1 ребенка в дошкольной образовательной организации</t>
    </r>
    <r>
      <rPr>
        <b/>
        <vertAlign val="superscript"/>
        <sz val="12"/>
        <rFont val="Times New Roman"/>
        <family val="1"/>
        <charset val="204"/>
      </rPr>
      <t>8</t>
    </r>
  </si>
  <si>
    <r>
      <rPr>
        <vertAlign val="superscript"/>
        <sz val="10"/>
        <rFont val="Times New Roman"/>
        <family val="1"/>
        <charset val="204"/>
      </rPr>
      <t>6</t>
    </r>
    <r>
      <rPr>
        <sz val="10"/>
        <rFont val="Times New Roman"/>
        <family val="1"/>
        <charset val="204"/>
      </rPr>
      <t>Изменение показателя обусловлено открытием 3 групп в ТМК ДОУ "Хатангский детский сад комбинированного вида "Солнышко"</t>
    </r>
  </si>
  <si>
    <r>
      <rPr>
        <vertAlign val="superscript"/>
        <sz val="10"/>
        <rFont val="Times New Roman"/>
        <family val="1"/>
        <charset val="204"/>
      </rPr>
      <t>8</t>
    </r>
    <r>
      <rPr>
        <sz val="10"/>
        <rFont val="Times New Roman"/>
        <family val="1"/>
        <charset val="204"/>
      </rPr>
      <t>Увеличение показателя обусловлено высокой заболеваемостью детей в аналогичном периоде прошлого года</t>
    </r>
  </si>
  <si>
    <r>
      <t>сельское поселение Караул</t>
    </r>
    <r>
      <rPr>
        <i/>
        <vertAlign val="superscript"/>
        <sz val="12"/>
        <rFont val="Times New Roman"/>
        <family val="1"/>
        <charset val="204"/>
      </rPr>
      <t>9</t>
    </r>
  </si>
  <si>
    <r>
      <t>основных - всего, в том числе в разрезе поселений:</t>
    </r>
    <r>
      <rPr>
        <vertAlign val="superscript"/>
        <sz val="12"/>
        <rFont val="Times New Roman"/>
        <family val="1"/>
        <charset val="204"/>
      </rPr>
      <t>9</t>
    </r>
  </si>
  <si>
    <r>
      <t>количество ясельных групп (среднегодовые) - всего, в том числе в разрезе поселений:</t>
    </r>
    <r>
      <rPr>
        <vertAlign val="superscript"/>
        <sz val="12"/>
        <rFont val="Times New Roman"/>
        <family val="1"/>
        <charset val="204"/>
      </rPr>
      <t>10</t>
    </r>
  </si>
  <si>
    <r>
      <t>сельское поселение Хатанга</t>
    </r>
    <r>
      <rPr>
        <i/>
        <vertAlign val="superscript"/>
        <sz val="12"/>
        <rFont val="Times New Roman"/>
        <family val="1"/>
        <charset val="204"/>
      </rPr>
      <t>11</t>
    </r>
  </si>
  <si>
    <r>
      <t>сельское поселение Караул</t>
    </r>
    <r>
      <rPr>
        <i/>
        <vertAlign val="superscript"/>
        <sz val="12"/>
        <rFont val="Times New Roman"/>
        <family val="1"/>
        <charset val="204"/>
      </rPr>
      <t>12</t>
    </r>
  </si>
  <si>
    <r>
      <t>ясельных</t>
    </r>
    <r>
      <rPr>
        <i/>
        <vertAlign val="superscript"/>
        <sz val="12"/>
        <rFont val="Times New Roman"/>
        <family val="1"/>
        <charset val="204"/>
      </rPr>
      <t>13</t>
    </r>
  </si>
  <si>
    <r>
      <t>логопедических</t>
    </r>
    <r>
      <rPr>
        <i/>
        <vertAlign val="superscript"/>
        <sz val="12"/>
        <rFont val="Times New Roman"/>
        <family val="1"/>
        <charset val="204"/>
      </rPr>
      <t>14</t>
    </r>
  </si>
  <si>
    <r>
      <t>группы ЗПР</t>
    </r>
    <r>
      <rPr>
        <i/>
        <vertAlign val="superscript"/>
        <sz val="12"/>
        <rFont val="Times New Roman"/>
        <family val="1"/>
        <charset val="204"/>
      </rPr>
      <t xml:space="preserve">14 </t>
    </r>
  </si>
  <si>
    <r>
      <t>городское поселение Диксон</t>
    </r>
    <r>
      <rPr>
        <i/>
        <vertAlign val="superscript"/>
        <sz val="12"/>
        <rFont val="Times New Roman"/>
        <family val="1"/>
        <charset val="204"/>
      </rPr>
      <t>15</t>
    </r>
  </si>
  <si>
    <r>
      <t>сельское поселение Хатанга</t>
    </r>
    <r>
      <rPr>
        <i/>
        <vertAlign val="superscript"/>
        <sz val="12"/>
        <rFont val="Times New Roman"/>
        <family val="1"/>
        <charset val="204"/>
      </rPr>
      <t>14</t>
    </r>
  </si>
  <si>
    <r>
      <rPr>
        <vertAlign val="superscript"/>
        <sz val="10"/>
        <rFont val="Times New Roman"/>
        <family val="1"/>
        <charset val="204"/>
      </rPr>
      <t>9</t>
    </r>
    <r>
      <rPr>
        <sz val="10"/>
        <rFont val="Times New Roman"/>
        <family val="1"/>
        <charset val="204"/>
      </rPr>
      <t>Уменьшение численности учащихся обусловлено миграцией населения</t>
    </r>
  </si>
  <si>
    <r>
      <rPr>
        <vertAlign val="superscript"/>
        <sz val="10"/>
        <rFont val="Times New Roman"/>
        <family val="1"/>
        <charset val="204"/>
      </rPr>
      <t>10</t>
    </r>
    <r>
      <rPr>
        <sz val="10"/>
        <rFont val="Times New Roman"/>
        <family val="1"/>
        <charset val="204"/>
      </rPr>
      <t>Снижение показателя обусловлено закрытием в 2023 году ясельной группы в ТМК ОУ "Волочанская средняя школа № 15 имени Огдо Аксеновой"</t>
    </r>
  </si>
  <si>
    <r>
      <rPr>
        <vertAlign val="superscript"/>
        <sz val="10"/>
        <rFont val="Times New Roman"/>
        <family val="1"/>
        <charset val="204"/>
      </rPr>
      <t>11</t>
    </r>
    <r>
      <rPr>
        <sz val="10"/>
        <rFont val="Times New Roman"/>
        <family val="1"/>
        <charset val="204"/>
      </rPr>
      <t>Снижение показателя обусловлено закрытием в 2023 году 1 дошкольной группы в ТМК ОУ "Новинская начальная школа - детский сад" и 5 дошкольных групп в ТМК ОУ "Хатангская средняя школа № 1"</t>
    </r>
  </si>
  <si>
    <r>
      <rPr>
        <vertAlign val="superscript"/>
        <sz val="10"/>
        <rFont val="Times New Roman"/>
        <family val="1"/>
        <charset val="204"/>
      </rPr>
      <t>12</t>
    </r>
    <r>
      <rPr>
        <sz val="10"/>
        <rFont val="Times New Roman"/>
        <family val="1"/>
        <charset val="204"/>
      </rPr>
      <t>Снижение показателя обусловлено закрытием в 2023 году 1 дошкольной группы в ТМК ОУ "Усть - Портовская средняя школа имени Любови Прокопьевны Ненянг"</t>
    </r>
  </si>
  <si>
    <r>
      <rPr>
        <vertAlign val="superscript"/>
        <sz val="10"/>
        <rFont val="Times New Roman"/>
        <family val="1"/>
        <charset val="204"/>
      </rPr>
      <t>14</t>
    </r>
    <r>
      <rPr>
        <sz val="10"/>
        <rFont val="Times New Roman"/>
        <family val="1"/>
        <charset val="204"/>
      </rPr>
      <t>Изменение показателя обусловлено закрытием в 2023 году 5 групп в ТМК ОУ "Хатангская средняя школа № 1"</t>
    </r>
  </si>
  <si>
    <r>
      <rPr>
        <vertAlign val="superscript"/>
        <sz val="10"/>
        <rFont val="Times New Roman"/>
        <family val="1"/>
        <charset val="204"/>
      </rPr>
      <t>15</t>
    </r>
    <r>
      <rPr>
        <sz val="10"/>
        <rFont val="Times New Roman"/>
        <family val="1"/>
        <charset val="204"/>
      </rPr>
      <t>Увеличение показателя обусловлено зачислением детей в образовательную организацию</t>
    </r>
  </si>
  <si>
    <r>
      <t>Количество детей, состоящих на учете по устройству в группы дошкольного образования общеобразовательных организаций – всего, в том числе:</t>
    </r>
    <r>
      <rPr>
        <b/>
        <vertAlign val="superscript"/>
        <sz val="12"/>
        <rFont val="Times New Roman"/>
        <family val="1"/>
        <charset val="204"/>
      </rPr>
      <t>16</t>
    </r>
  </si>
  <si>
    <r>
      <t>Численность учащихся</t>
    </r>
    <r>
      <rPr>
        <b/>
        <vertAlign val="superscript"/>
        <sz val="12"/>
        <rFont val="Times New Roman"/>
        <family val="1"/>
        <charset val="204"/>
      </rPr>
      <t>17</t>
    </r>
  </si>
  <si>
    <r>
      <rPr>
        <vertAlign val="superscript"/>
        <sz val="10"/>
        <rFont val="Times New Roman"/>
        <family val="1"/>
        <charset val="204"/>
      </rPr>
      <t>16</t>
    </r>
    <r>
      <rPr>
        <sz val="10"/>
        <rFont val="Times New Roman"/>
        <family val="1"/>
        <charset val="204"/>
      </rPr>
      <t>Изменение показателя обусловлено демографическими и миграционными процессами</t>
    </r>
  </si>
  <si>
    <r>
      <rPr>
        <vertAlign val="superscript"/>
        <sz val="10"/>
        <rFont val="Times New Roman"/>
        <family val="1"/>
        <charset val="204"/>
      </rPr>
      <t>17</t>
    </r>
    <r>
      <rPr>
        <sz val="10"/>
        <rFont val="Times New Roman"/>
        <family val="1"/>
        <charset val="204"/>
      </rPr>
      <t>Увеличение показателя обусловлено большим набором студентов в 2023 году</t>
    </r>
  </si>
  <si>
    <t>ЕСТЕСТВЕННОЕ ДВИЖЕНИЕ НАСЕЛЕНИЯ</t>
  </si>
  <si>
    <t>Число родившихся</t>
  </si>
  <si>
    <t>Число  умерших</t>
  </si>
  <si>
    <t>Естественный прирост, убыль (-)</t>
  </si>
  <si>
    <t>Число прибывших</t>
  </si>
  <si>
    <t>Число выбывших</t>
  </si>
  <si>
    <t>Миграционный прирост, снижение (-)</t>
  </si>
  <si>
    <t>БРАКИ, РАЗВОДЫ</t>
  </si>
  <si>
    <t>Браки</t>
  </si>
  <si>
    <t>Разводы</t>
  </si>
  <si>
    <t xml:space="preserve">Численность безработных граждан, зарегистрированных в службе занятости </t>
  </si>
  <si>
    <r>
      <rPr>
        <vertAlign val="superscript"/>
        <sz val="10"/>
        <rFont val="Times New Roman"/>
        <family val="1"/>
        <charset val="204"/>
      </rPr>
      <t>7</t>
    </r>
    <r>
      <rPr>
        <sz val="10"/>
        <rFont val="Times New Roman"/>
        <family val="1"/>
        <charset val="204"/>
      </rPr>
      <t>Увеличение показателя обусловлено увеличением расходов на оплату труда, питание и услуги ЖКХ</t>
    </r>
  </si>
  <si>
    <t>ЗДРАВООХРАНЕНИЕ</t>
  </si>
  <si>
    <t>МИГРАЦИЯ НАСЕЛЕНИЯ</t>
  </si>
  <si>
    <t>18. Здравоохранение………………………………………………………………………………………………</t>
  </si>
  <si>
    <t>2. Население………………………………………………………………………………….………………………</t>
  </si>
  <si>
    <t>19. Общественный порядок и безопасность………………………………………………………………….…..</t>
  </si>
  <si>
    <t>20. Финансы муниципального района……………………………………………………………………………………….</t>
  </si>
  <si>
    <r>
      <t>город Дудинка</t>
    </r>
    <r>
      <rPr>
        <i/>
        <vertAlign val="superscript"/>
        <sz val="12"/>
        <rFont val="Times New Roman"/>
        <family val="1"/>
        <charset val="204"/>
      </rPr>
      <t>10</t>
    </r>
  </si>
  <si>
    <r>
      <rPr>
        <vertAlign val="superscript"/>
        <sz val="10"/>
        <rFont val="Times New Roman"/>
        <family val="1"/>
        <charset val="204"/>
      </rPr>
      <t>13</t>
    </r>
    <r>
      <rPr>
        <sz val="10"/>
        <rFont val="Times New Roman"/>
        <family val="1"/>
        <charset val="204"/>
      </rPr>
      <t>Увеличение планового показателя обусловлено расчетом наполняемости ясельной группы в соответствии с нормами СаНПиН (с учетом закрытия ясельной группы в ТМК ОУ "Волочанская средняя школа № 15 имени Огдо Аксеновой")</t>
    </r>
  </si>
  <si>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>Увеличение показателей обусловлено активной деятельностью учреждений культуры и выполнением показателей национального проекта "Культура", присутствием в прокате фильмов, пользовавшихся спросом у кинозрителей</t>
    </r>
    <r>
      <rPr>
        <vertAlign val="superscript"/>
        <sz val="10"/>
        <rFont val="Times New Roman"/>
        <family val="1"/>
        <charset val="204"/>
      </rPr>
      <t/>
    </r>
  </si>
  <si>
    <r>
      <rPr>
        <vertAlign val="superscript"/>
        <sz val="10"/>
        <rFont val="Times New Roman"/>
        <family val="1"/>
        <charset val="204"/>
      </rPr>
      <t>4</t>
    </r>
    <r>
      <rPr>
        <sz val="10"/>
        <rFont val="Times New Roman"/>
        <family val="1"/>
        <charset val="204"/>
      </rPr>
      <t>Снижение показателя обусловлено уменьшением количества посетителей муниципальных учреждений культурно-досугового типа на платной основе</t>
    </r>
  </si>
  <si>
    <r>
      <t>Удельный вес населения, участвующего в культурно-досуговых мероприятиях, проводимых организациями культуры</t>
    </r>
    <r>
      <rPr>
        <b/>
        <vertAlign val="superscript"/>
        <sz val="12"/>
        <rFont val="Times New Roman"/>
        <family val="1"/>
        <charset val="204"/>
      </rPr>
      <t>4</t>
    </r>
  </si>
  <si>
    <r>
      <t>Численность зрителей</t>
    </r>
    <r>
      <rPr>
        <vertAlign val="superscript"/>
        <sz val="12"/>
        <rFont val="Times New Roman"/>
        <family val="1"/>
        <charset val="204"/>
      </rPr>
      <t>3</t>
    </r>
  </si>
  <si>
    <r>
      <t>Валовой доход</t>
    </r>
    <r>
      <rPr>
        <vertAlign val="superscript"/>
        <sz val="12"/>
        <rFont val="Times New Roman"/>
        <family val="1"/>
        <charset val="204"/>
      </rPr>
      <t>3</t>
    </r>
  </si>
  <si>
    <r>
      <t>Численность посетителей, участвующих в культурно-досуговых мероприятиях</t>
    </r>
    <r>
      <rPr>
        <vertAlign val="superscript"/>
        <sz val="12"/>
        <rFont val="Times New Roman"/>
        <family val="1"/>
        <charset val="204"/>
      </rPr>
      <t>3</t>
    </r>
  </si>
  <si>
    <r>
      <t>Число лечебно-профилактических организаций</t>
    </r>
    <r>
      <rPr>
        <b/>
        <vertAlign val="superscript"/>
        <sz val="12"/>
        <rFont val="Times New Roman"/>
        <family val="1"/>
        <charset val="204"/>
      </rPr>
      <t>1</t>
    </r>
  </si>
  <si>
    <r>
      <rPr>
        <vertAlign val="super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по данным формы федерального статистического наблюдения № 1 – МО "Сведения об объектах инфраструктуры муниципальных образований"</t>
    </r>
  </si>
  <si>
    <t>январь - июнь 2023 года к январю - июню 2022 года</t>
  </si>
  <si>
    <t>январь - июнь 2024 года к январю - июню 2023 года</t>
  </si>
  <si>
    <t>на 2023 год</t>
  </si>
  <si>
    <t>на 2024 год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</si>
</sst>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3">
    <numFmt numFmtId="42" formatCode="_-* #,##0\ &quot;₽&quot;_-;\-* #,##0\ &quot;₽&quot;_-;_-* &quot;-&quot;\ &quot;₽&quot;_-;_-@_-"/>
    <numFmt numFmtId="41" formatCode="_-* #,##0\ _₽_-;\-* #,##0\ _₽_-;_-* &quot;-&quot;\ _₽_-;_-@_-"/>
    <numFmt numFmtId="44" formatCode="_-* #,##0.00\ &quot;₽&quot;_-;\-* #,##0.00\ &quot;₽&quot;_-;_-* &quot;-&quot;??\ &quot;₽&quot;_-;_-@_-"/>
    <numFmt numFmtId="43" formatCode="_-* #,##0.00\ _₽_-;\-* #,##0.00\ _₽_-;_-* &quot;-&quot;??\ _₽_-;_-@_-"/>
    <numFmt numFmtId="164" formatCode="#,##0.0"/>
    <numFmt numFmtId="165" formatCode="0.0"/>
    <numFmt numFmtId="166" formatCode="#,##0.0;[Red]#,##0.0"/>
    <numFmt numFmtId="167" formatCode="000000"/>
    <numFmt numFmtId="168" formatCode="0.0;[Red]0.0"/>
    <numFmt numFmtId="169" formatCode="_-* #,##0&quot;р.&quot;_-;\-* #,##0&quot;р.&quot;_-;_-* &quot;-&quot;&quot;р.&quot;_-;_-@_-"/>
    <numFmt numFmtId="170" formatCode="_-* #,##0_р_._-;\-* #,##0_р_._-;_-* &quot;-&quot;_р_._-;_-@_-"/>
    <numFmt numFmtId="171" formatCode="_-* #,##0.00&quot;р.&quot;_-;\-* #,##0.00&quot;р.&quot;_-;_-* &quot;-&quot;??&quot;р.&quot;_-;_-@_-"/>
    <numFmt numFmtId="172" formatCode="_-* #,##0.00_р_._-;\-* #,##0.00_р_._-;_-* &quot;-&quot;??_р_._-;_-@_-"/>
  </numFmts>
  <fonts count="110" x14ac:knownFonts="1">
    <font>
      <sz val="10"/>
      <name val="Arial Cyr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sz val="10"/>
      <color rgb="FFFF0000"/>
      <name val="Times New Roman"/>
      <family val="1"/>
      <charset val="204"/>
    </font>
    <font>
      <sz val="8"/>
      <color rgb="FFFF0000"/>
      <name val="Times New Roman"/>
      <family val="1"/>
      <charset val="204"/>
    </font>
    <font>
      <sz val="13"/>
      <name val="Times New Roman"/>
      <family val="1"/>
      <charset val="204"/>
    </font>
    <font>
      <sz val="12"/>
      <color rgb="FFFF0000"/>
      <name val="Times New Roman"/>
      <family val="1"/>
      <charset val="204"/>
    </font>
    <font>
      <sz val="14"/>
      <name val="Times New Roman"/>
      <family val="1"/>
      <charset val="204"/>
    </font>
    <font>
      <sz val="12"/>
      <name val="Times New Roman"/>
      <family val="1"/>
      <charset val="204"/>
    </font>
    <font>
      <b/>
      <sz val="25"/>
      <name val="Times New Roman"/>
      <family val="1"/>
      <charset val="204"/>
    </font>
    <font>
      <b/>
      <sz val="16"/>
      <name val="Times New Roman"/>
      <family val="1"/>
      <charset val="204"/>
    </font>
    <font>
      <sz val="10"/>
      <name val="Times New Roman"/>
      <family val="1"/>
      <charset val="204"/>
    </font>
    <font>
      <sz val="16"/>
      <color rgb="FFFF0000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4"/>
      <name val="Times New Roman"/>
      <family val="1"/>
      <charset val="204"/>
    </font>
    <font>
      <sz val="16"/>
      <name val="Times New Roman"/>
      <family val="1"/>
      <charset val="204"/>
    </font>
    <font>
      <sz val="13"/>
      <color rgb="FFFF0000"/>
      <name val="Times New Roman"/>
      <family val="1"/>
      <charset val="204"/>
    </font>
    <font>
      <b/>
      <sz val="13"/>
      <name val="Times New Roman"/>
      <family val="1"/>
      <charset val="204"/>
    </font>
    <font>
      <b/>
      <sz val="13"/>
      <color rgb="FFFF0000"/>
      <name val="Times New Roman"/>
      <family val="1"/>
      <charset val="204"/>
    </font>
    <font>
      <sz val="14"/>
      <color rgb="FFFF0000"/>
      <name val="Times New Roman"/>
      <family val="1"/>
      <charset val="204"/>
    </font>
    <font>
      <b/>
      <sz val="12"/>
      <color rgb="FFFF0000"/>
      <name val="Times New Roman"/>
      <family val="1"/>
      <charset val="204"/>
    </font>
    <font>
      <b/>
      <i/>
      <sz val="12"/>
      <name val="Times New Roman"/>
      <family val="1"/>
      <charset val="204"/>
    </font>
    <font>
      <i/>
      <sz val="12"/>
      <name val="Times New Roman"/>
      <family val="1"/>
      <charset val="204"/>
    </font>
    <font>
      <sz val="10"/>
      <name val="Helv"/>
    </font>
    <font>
      <vertAlign val="superscript"/>
      <sz val="10"/>
      <name val="Times New Roman"/>
      <family val="1"/>
      <charset val="204"/>
    </font>
    <font>
      <sz val="11"/>
      <color rgb="FF000000"/>
      <name val="Calibri"/>
      <family val="2"/>
      <scheme val="minor"/>
    </font>
    <font>
      <b/>
      <sz val="10"/>
      <color rgb="FFFF0000"/>
      <name val="Times New Roman"/>
      <family val="1"/>
      <charset val="204"/>
    </font>
    <font>
      <vertAlign val="superscript"/>
      <sz val="10"/>
      <color rgb="FFFF0000"/>
      <name val="Times New Roman"/>
      <family val="1"/>
      <charset val="204"/>
    </font>
    <font>
      <i/>
      <sz val="10"/>
      <color rgb="FFFF0000"/>
      <name val="Times New Roman"/>
      <family val="1"/>
      <charset val="204"/>
    </font>
    <font>
      <b/>
      <i/>
      <sz val="9"/>
      <color rgb="FFFF0000"/>
      <name val="Times New Roman"/>
      <family val="1"/>
      <charset val="204"/>
    </font>
    <font>
      <b/>
      <vertAlign val="superscript"/>
      <sz val="12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i/>
      <vertAlign val="superscript"/>
      <sz val="12"/>
      <name val="Times New Roman"/>
      <family val="1"/>
      <charset val="204"/>
    </font>
    <font>
      <vertAlign val="superscript"/>
      <sz val="12"/>
      <name val="Times New Roman"/>
      <family val="1"/>
      <charset val="204"/>
    </font>
    <font>
      <sz val="11"/>
      <color rgb="FFFF0000"/>
      <name val="Times New Roman"/>
      <family val="1"/>
      <charset val="204"/>
    </font>
    <font>
      <sz val="10"/>
      <name val="Arial Cyr"/>
      <family val="2"/>
      <charset val="204"/>
    </font>
    <font>
      <sz val="10"/>
      <color indexed="8"/>
      <name val="Times New Roman"/>
      <family val="2"/>
      <charset val="204"/>
    </font>
    <font>
      <sz val="10"/>
      <color theme="1"/>
      <name val="Times New Roman"/>
      <family val="2"/>
      <charset val="204"/>
    </font>
    <font>
      <sz val="10"/>
      <name val="Arial"/>
      <family val="2"/>
      <charset val="204"/>
    </font>
    <font>
      <sz val="11"/>
      <color indexed="8"/>
      <name val="Calibri"/>
      <family val="2"/>
      <charset val="204"/>
    </font>
    <font>
      <sz val="10"/>
      <color rgb="FF00B050"/>
      <name val="Times New Roman"/>
      <family val="1"/>
      <charset val="204"/>
    </font>
    <font>
      <b/>
      <sz val="10"/>
      <name val="Arial Cyr"/>
      <charset val="204"/>
    </font>
    <font>
      <sz val="11"/>
      <color theme="1"/>
      <name val="Calibri"/>
      <family val="2"/>
      <scheme val="minor"/>
    </font>
    <font>
      <b/>
      <i/>
      <sz val="10"/>
      <name val="Arial Cyr"/>
      <charset val="204"/>
    </font>
    <font>
      <b/>
      <sz val="16"/>
      <color rgb="FFFF0000"/>
      <name val="Times New Roman"/>
      <family val="1"/>
      <charset val="204"/>
    </font>
    <font>
      <sz val="10"/>
      <color indexed="8"/>
      <name val="Arial Cyr"/>
      <family val="2"/>
      <charset val="204"/>
    </font>
    <font>
      <sz val="10"/>
      <color indexed="9"/>
      <name val="Arial Cyr"/>
      <family val="2"/>
      <charset val="204"/>
    </font>
    <font>
      <b/>
      <sz val="10"/>
      <color indexed="9"/>
      <name val="Arial Cyr"/>
      <family val="2"/>
      <charset val="204"/>
    </font>
    <font>
      <b/>
      <sz val="10"/>
      <color indexed="8"/>
      <name val="Arial Cyr"/>
      <family val="2"/>
      <charset val="204"/>
    </font>
    <font>
      <sz val="10"/>
      <color indexed="10"/>
      <name val="Arial Cyr"/>
      <family val="2"/>
      <charset val="204"/>
    </font>
    <font>
      <sz val="10"/>
      <color rgb="FF006100"/>
      <name val="Arial Cyr"/>
      <family val="2"/>
      <charset val="204"/>
    </font>
    <font>
      <sz val="10"/>
      <color rgb="FFFA7D00"/>
      <name val="Arial Cyr"/>
      <family val="2"/>
      <charset val="204"/>
    </font>
    <font>
      <i/>
      <sz val="10"/>
      <color rgb="FF7F7F7F"/>
      <name val="Arial Cyr"/>
      <family val="2"/>
      <charset val="204"/>
    </font>
    <font>
      <sz val="10"/>
      <color rgb="FF9C0006"/>
      <name val="Arial Cyr"/>
      <family val="2"/>
      <charset val="204"/>
    </font>
    <font>
      <sz val="10"/>
      <color rgb="FF9C6500"/>
      <name val="Arial Cyr"/>
      <family val="2"/>
      <charset val="204"/>
    </font>
    <font>
      <b/>
      <sz val="18"/>
      <color theme="3"/>
      <name val="Cambria"/>
      <family val="2"/>
      <charset val="204"/>
    </font>
    <font>
      <b/>
      <sz val="11"/>
      <color theme="3"/>
      <name val="Arial Cyr"/>
      <family val="2"/>
      <charset val="204"/>
    </font>
    <font>
      <b/>
      <sz val="13"/>
      <color theme="3"/>
      <name val="Arial Cyr"/>
      <family val="2"/>
      <charset val="204"/>
    </font>
    <font>
      <b/>
      <sz val="15"/>
      <color theme="3"/>
      <name val="Arial Cyr"/>
      <family val="2"/>
      <charset val="204"/>
    </font>
    <font>
      <b/>
      <sz val="10"/>
      <color rgb="FFFA7D00"/>
      <name val="Arial Cyr"/>
      <family val="2"/>
      <charset val="204"/>
    </font>
    <font>
      <b/>
      <sz val="10"/>
      <color rgb="FF3F3F3F"/>
      <name val="Arial Cyr"/>
      <family val="2"/>
      <charset val="204"/>
    </font>
    <font>
      <sz val="10"/>
      <color rgb="FF3F3F76"/>
      <name val="Arial Cyr"/>
      <family val="2"/>
      <charset val="204"/>
    </font>
    <font>
      <sz val="12"/>
      <color theme="1"/>
      <name val="Times New Roman"/>
      <family val="1"/>
      <charset val="204"/>
    </font>
    <font>
      <i/>
      <sz val="10"/>
      <name val="Arial Cyr"/>
      <charset val="204"/>
    </font>
    <font>
      <i/>
      <sz val="12"/>
      <color rgb="FFFF0000"/>
      <name val="Times New Roman"/>
      <family val="1"/>
      <charset val="204"/>
    </font>
    <font>
      <sz val="11"/>
      <name val="Times New Roman"/>
      <family val="1"/>
      <charset val="204"/>
    </font>
    <font>
      <sz val="8"/>
      <name val="Times New Roman"/>
      <family val="1"/>
      <charset val="204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sz val="11"/>
      <color indexed="10"/>
      <name val="Calibri"/>
      <family val="2"/>
      <charset val="204"/>
      <scheme val="minor"/>
    </font>
    <font>
      <b/>
      <sz val="11"/>
      <color indexed="9"/>
      <name val="Calibri"/>
      <family val="2"/>
      <charset val="204"/>
      <scheme val="minor"/>
    </font>
    <font>
      <b/>
      <sz val="11"/>
      <color indexed="8"/>
      <name val="Calibri"/>
      <family val="2"/>
      <charset val="204"/>
      <scheme val="minor"/>
    </font>
    <font>
      <sz val="11"/>
      <color indexed="9"/>
      <name val="Calibri"/>
      <family val="2"/>
      <charset val="204"/>
      <scheme val="minor"/>
    </font>
    <font>
      <sz val="11"/>
      <color indexed="8"/>
      <name val="Calibri"/>
      <family val="2"/>
      <charset val="204"/>
      <scheme val="minor"/>
    </font>
    <font>
      <sz val="10"/>
      <color theme="1"/>
      <name val="Arial"/>
      <family val="2"/>
    </font>
    <font>
      <sz val="10"/>
      <name val="Arial Cyr"/>
      <family val="2"/>
    </font>
    <font>
      <b/>
      <sz val="26"/>
      <name val="Times New Roman"/>
      <family val="1"/>
      <charset val="204"/>
    </font>
    <font>
      <i/>
      <sz val="12"/>
      <color theme="1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i/>
      <sz val="12"/>
      <color theme="1" tint="4.9989318521683403E-2"/>
      <name val="Times New Roman"/>
      <family val="1"/>
      <charset val="204"/>
    </font>
    <font>
      <sz val="12"/>
      <color theme="1" tint="4.9989318521683403E-2"/>
      <name val="Times New Roman"/>
      <family val="1"/>
      <charset val="204"/>
    </font>
    <font>
      <sz val="11"/>
      <color theme="1" tint="4.9989318521683403E-2"/>
      <name val="Times New Roman"/>
      <family val="1"/>
      <charset val="204"/>
    </font>
    <font>
      <b/>
      <vertAlign val="superscript"/>
      <sz val="14"/>
      <color theme="1"/>
      <name val="Times New Roman"/>
      <family val="1"/>
      <charset val="204"/>
    </font>
    <font>
      <b/>
      <vertAlign val="superscript"/>
      <sz val="12"/>
      <color rgb="FFFF0000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9"/>
      <name val="Arial Cyr"/>
      <charset val="204"/>
    </font>
    <font>
      <sz val="10"/>
      <name val="Cambria"/>
      <family val="1"/>
      <charset val="204"/>
    </font>
    <font>
      <i/>
      <sz val="12"/>
      <color indexed="8"/>
      <name val="Times New Roman"/>
      <family val="1"/>
      <charset val="204"/>
    </font>
    <font>
      <b/>
      <sz val="12"/>
      <color indexed="8"/>
      <name val="Times New Roman"/>
      <family val="1"/>
      <charset val="204"/>
    </font>
    <font>
      <b/>
      <sz val="14"/>
      <name val="Arial Cyr"/>
      <charset val="204"/>
    </font>
    <font>
      <b/>
      <sz val="20"/>
      <color theme="0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3"/>
      <color theme="0"/>
      <name val="Times New Roman"/>
      <family val="1"/>
      <charset val="204"/>
    </font>
    <font>
      <sz val="10"/>
      <color theme="0"/>
      <name val="Arial Cyr"/>
      <charset val="204"/>
    </font>
    <font>
      <sz val="11"/>
      <color theme="0"/>
      <name val="Times New Roman"/>
      <family val="1"/>
      <charset val="204"/>
    </font>
    <font>
      <b/>
      <sz val="14"/>
      <color theme="5" tint="0.79998168889431442"/>
      <name val="Times New Roman"/>
      <family val="1"/>
      <charset val="204"/>
    </font>
    <font>
      <b/>
      <sz val="11"/>
      <color theme="0"/>
      <name val="Times New Roman"/>
      <family val="1"/>
      <charset val="204"/>
    </font>
    <font>
      <b/>
      <sz val="10"/>
      <color theme="0"/>
      <name val="Times New Roman"/>
      <family val="1"/>
      <charset val="204"/>
    </font>
    <font>
      <sz val="10"/>
      <color theme="0"/>
      <name val="Times New Roman"/>
      <family val="1"/>
      <charset val="204"/>
    </font>
  </fonts>
  <fills count="3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4" tint="0.79992065187536243"/>
        <bgColor indexed="64"/>
      </patternFill>
    </fill>
    <fill>
      <patternFill patternType="solid">
        <fgColor theme="5" tint="0.79992065187536243"/>
        <bgColor indexed="64"/>
      </patternFill>
    </fill>
    <fill>
      <patternFill patternType="solid">
        <fgColor theme="6" tint="0.79992065187536243"/>
        <bgColor indexed="64"/>
      </patternFill>
    </fill>
    <fill>
      <patternFill patternType="solid">
        <fgColor theme="7" tint="0.79992065187536243"/>
        <bgColor indexed="64"/>
      </patternFill>
    </fill>
    <fill>
      <patternFill patternType="solid">
        <fgColor theme="8" tint="0.79992065187536243"/>
        <bgColor indexed="64"/>
      </patternFill>
    </fill>
    <fill>
      <patternFill patternType="solid">
        <fgColor theme="9" tint="0.79992065187536243"/>
        <bgColor indexed="64"/>
      </patternFill>
    </fill>
    <fill>
      <patternFill patternType="solid">
        <fgColor theme="4" tint="0.59993285927915285"/>
        <bgColor indexed="64"/>
      </patternFill>
    </fill>
    <fill>
      <patternFill patternType="solid">
        <fgColor theme="5" tint="0.59993285927915285"/>
        <bgColor indexed="64"/>
      </patternFill>
    </fill>
    <fill>
      <patternFill patternType="solid">
        <fgColor theme="6" tint="0.59993285927915285"/>
        <bgColor indexed="64"/>
      </patternFill>
    </fill>
    <fill>
      <patternFill patternType="solid">
        <fgColor theme="7" tint="0.59993285927915285"/>
        <bgColor indexed="64"/>
      </patternFill>
    </fill>
    <fill>
      <patternFill patternType="solid">
        <fgColor theme="8" tint="0.59993285927915285"/>
        <bgColor indexed="64"/>
      </patternFill>
    </fill>
    <fill>
      <patternFill patternType="solid">
        <fgColor theme="9" tint="0.599932859279152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94AFE4"/>
        <bgColor indexed="64"/>
      </patternFill>
    </fill>
  </fills>
  <borders count="2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ck">
        <color theme="4" tint="0.49992370372631001"/>
      </bottom>
      <diagonal/>
    </border>
    <border>
      <left style="thin">
        <color indexed="64"/>
      </left>
      <right/>
      <top style="thin">
        <color indexed="64"/>
      </top>
      <bottom style="thin">
        <color rgb="FF000000"/>
      </bottom>
      <diagonal/>
    </border>
    <border>
      <left/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indexed="64"/>
      </left>
      <right/>
      <top style="thin">
        <color rgb="FF000000"/>
      </top>
      <bottom style="thin">
        <color indexed="64"/>
      </bottom>
      <diagonal/>
    </border>
    <border>
      <left/>
      <right style="thin">
        <color indexed="64"/>
      </right>
      <top style="thin">
        <color rgb="FF000000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</borders>
  <cellStyleXfs count="167">
    <xf numFmtId="0" fontId="0" fillId="0" borderId="0"/>
    <xf numFmtId="0" fontId="24" fillId="0" borderId="0"/>
    <xf numFmtId="0" fontId="26" fillId="0" borderId="0"/>
    <xf numFmtId="0" fontId="3" fillId="0" borderId="0"/>
    <xf numFmtId="0" fontId="3" fillId="0" borderId="0"/>
    <xf numFmtId="0" fontId="36" fillId="0" borderId="0"/>
    <xf numFmtId="0" fontId="37" fillId="0" borderId="0"/>
    <xf numFmtId="0" fontId="38" fillId="0" borderId="0"/>
    <xf numFmtId="0" fontId="39" fillId="0" borderId="0"/>
    <xf numFmtId="0" fontId="40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43" fillId="0" borderId="0"/>
    <xf numFmtId="0" fontId="46" fillId="5" borderId="0" applyNumberFormat="0" applyBorder="0" applyAlignment="0" applyProtection="0"/>
    <xf numFmtId="0" fontId="46" fillId="6" borderId="0" applyNumberFormat="0" applyBorder="0" applyAlignment="0" applyProtection="0"/>
    <xf numFmtId="0" fontId="46" fillId="7" borderId="0" applyNumberFormat="0" applyBorder="0" applyAlignment="0" applyProtection="0"/>
    <xf numFmtId="0" fontId="46" fillId="8" borderId="0" applyNumberFormat="0" applyBorder="0" applyAlignment="0" applyProtection="0"/>
    <xf numFmtId="0" fontId="46" fillId="9" borderId="0" applyNumberFormat="0" applyBorder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2" borderId="0" applyNumberFormat="0" applyBorder="0" applyAlignment="0" applyProtection="0"/>
    <xf numFmtId="0" fontId="46" fillId="13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6" borderId="0" applyNumberFormat="0" applyBorder="0" applyAlignment="0" applyProtection="0"/>
    <xf numFmtId="0" fontId="47" fillId="17" borderId="0" applyNumberFormat="0" applyBorder="0" applyAlignment="0" applyProtection="0"/>
    <xf numFmtId="0" fontId="47" fillId="3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0" borderId="0" applyNumberFormat="0" applyBorder="0" applyAlignment="0" applyProtection="0"/>
    <xf numFmtId="0" fontId="47" fillId="21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4" borderId="0" applyNumberFormat="0" applyBorder="0" applyAlignment="0" applyProtection="0"/>
    <xf numFmtId="0" fontId="47" fillId="25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62" fillId="28" borderId="15" applyNumberFormat="0" applyAlignment="0" applyProtection="0"/>
    <xf numFmtId="0" fontId="61" fillId="29" borderId="16" applyNumberFormat="0" applyAlignment="0" applyProtection="0"/>
    <xf numFmtId="0" fontId="60" fillId="29" borderId="15" applyNumberFormat="0" applyAlignment="0" applyProtection="0"/>
    <xf numFmtId="171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0" fontId="59" fillId="0" borderId="13" applyNumberFormat="0" applyFill="0" applyAlignment="0" applyProtection="0"/>
    <xf numFmtId="0" fontId="58" fillId="0" borderId="21" applyNumberFormat="0" applyFill="0" applyAlignment="0" applyProtection="0"/>
    <xf numFmtId="0" fontId="57" fillId="0" borderId="14" applyNumberFormat="0" applyFill="0" applyAlignment="0" applyProtection="0"/>
    <xf numFmtId="0" fontId="57" fillId="0" borderId="0" applyNumberFormat="0" applyFill="0" applyBorder="0" applyAlignment="0" applyProtection="0"/>
    <xf numFmtId="0" fontId="49" fillId="0" borderId="20" applyNumberFormat="0" applyFill="0" applyAlignment="0" applyProtection="0"/>
    <xf numFmtId="0" fontId="48" fillId="30" borderId="18" applyNumberFormat="0" applyAlignment="0" applyProtection="0"/>
    <xf numFmtId="0" fontId="56" fillId="0" borderId="0" applyNumberFormat="0" applyFill="0" applyBorder="0" applyAlignment="0" applyProtection="0"/>
    <xf numFmtId="0" fontId="55" fillId="31" borderId="0" applyNumberFormat="0" applyBorder="0" applyAlignment="0" applyProtection="0"/>
    <xf numFmtId="0" fontId="54" fillId="32" borderId="0" applyNumberFormat="0" applyBorder="0" applyAlignment="0" applyProtection="0"/>
    <xf numFmtId="0" fontId="53" fillId="0" borderId="0" applyNumberFormat="0" applyFill="0" applyBorder="0" applyAlignment="0" applyProtection="0"/>
    <xf numFmtId="0" fontId="3" fillId="33" borderId="19" applyNumberFormat="0" applyFont="0" applyAlignment="0" applyProtection="0"/>
    <xf numFmtId="9" fontId="3" fillId="0" borderId="0" applyFont="0" applyFill="0" applyBorder="0" applyAlignment="0" applyProtection="0"/>
    <xf numFmtId="0" fontId="52" fillId="0" borderId="17" applyNumberFormat="0" applyFill="0" applyAlignment="0" applyProtection="0"/>
    <xf numFmtId="0" fontId="50" fillId="0" borderId="0" applyNumberFormat="0" applyFill="0" applyBorder="0" applyAlignment="0" applyProtection="0"/>
    <xf numFmtId="172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0" fontId="51" fillId="34" borderId="0" applyNumberFormat="0" applyBorder="0" applyAlignment="0" applyProtection="0"/>
    <xf numFmtId="0" fontId="83" fillId="11" borderId="0" applyNumberFormat="0" applyBorder="0" applyAlignment="0" applyProtection="0"/>
    <xf numFmtId="0" fontId="83" fillId="5" borderId="0" applyNumberFormat="0" applyBorder="0" applyAlignment="0" applyProtection="0"/>
    <xf numFmtId="0" fontId="83" fillId="6" borderId="0" applyNumberFormat="0" applyBorder="0" applyAlignment="0" applyProtection="0"/>
    <xf numFmtId="0" fontId="83" fillId="7" borderId="0" applyNumberFormat="0" applyBorder="0" applyAlignment="0" applyProtection="0"/>
    <xf numFmtId="0" fontId="83" fillId="8" borderId="0" applyNumberFormat="0" applyBorder="0" applyAlignment="0" applyProtection="0"/>
    <xf numFmtId="0" fontId="83" fillId="9" borderId="0" applyNumberFormat="0" applyBorder="0" applyAlignment="0" applyProtection="0"/>
    <xf numFmtId="0" fontId="83" fillId="10" borderId="0" applyNumberFormat="0" applyBorder="0" applyAlignment="0" applyProtection="0"/>
    <xf numFmtId="0" fontId="83" fillId="11" borderId="0" applyNumberFormat="0" applyBorder="0" applyAlignment="0" applyProtection="0"/>
    <xf numFmtId="0" fontId="83" fillId="12" borderId="0" applyNumberFormat="0" applyBorder="0" applyAlignment="0" applyProtection="0"/>
    <xf numFmtId="0" fontId="83" fillId="13" borderId="0" applyNumberFormat="0" applyBorder="0" applyAlignment="0" applyProtection="0"/>
    <xf numFmtId="0" fontId="83" fillId="14" borderId="0" applyNumberFormat="0" applyBorder="0" applyAlignment="0" applyProtection="0"/>
    <xf numFmtId="0" fontId="83" fillId="15" borderId="0" applyNumberFormat="0" applyBorder="0" applyAlignment="0" applyProtection="0"/>
    <xf numFmtId="0" fontId="83" fillId="16" borderId="0" applyNumberFormat="0" applyBorder="0" applyAlignment="0" applyProtection="0"/>
    <xf numFmtId="0" fontId="82" fillId="17" borderId="0" applyNumberFormat="0" applyBorder="0" applyAlignment="0" applyProtection="0"/>
    <xf numFmtId="0" fontId="82" fillId="3" borderId="0" applyNumberFormat="0" applyBorder="0" applyAlignment="0" applyProtection="0"/>
    <xf numFmtId="0" fontId="82" fillId="18" borderId="0" applyNumberFormat="0" applyBorder="0" applyAlignment="0" applyProtection="0"/>
    <xf numFmtId="0" fontId="82" fillId="19" borderId="0" applyNumberFormat="0" applyBorder="0" applyAlignment="0" applyProtection="0"/>
    <xf numFmtId="0" fontId="82" fillId="20" borderId="0" applyNumberFormat="0" applyBorder="0" applyAlignment="0" applyProtection="0"/>
    <xf numFmtId="0" fontId="82" fillId="21" borderId="0" applyNumberFormat="0" applyBorder="0" applyAlignment="0" applyProtection="0"/>
    <xf numFmtId="0" fontId="82" fillId="22" borderId="0" applyNumberFormat="0" applyBorder="0" applyAlignment="0" applyProtection="0"/>
    <xf numFmtId="0" fontId="82" fillId="23" borderId="0" applyNumberFormat="0" applyBorder="0" applyAlignment="0" applyProtection="0"/>
    <xf numFmtId="0" fontId="82" fillId="24" borderId="0" applyNumberFormat="0" applyBorder="0" applyAlignment="0" applyProtection="0"/>
    <xf numFmtId="0" fontId="82" fillId="25" borderId="0" applyNumberFormat="0" applyBorder="0" applyAlignment="0" applyProtection="0"/>
    <xf numFmtId="0" fontId="82" fillId="26" borderId="0" applyNumberFormat="0" applyBorder="0" applyAlignment="0" applyProtection="0"/>
    <xf numFmtId="0" fontId="82" fillId="27" borderId="0" applyNumberFormat="0" applyBorder="0" applyAlignment="0" applyProtection="0"/>
    <xf numFmtId="0" fontId="74" fillId="28" borderId="15" applyNumberFormat="0" applyAlignment="0" applyProtection="0"/>
    <xf numFmtId="0" fontId="75" fillId="29" borderId="16" applyNumberFormat="0" applyAlignment="0" applyProtection="0"/>
    <xf numFmtId="0" fontId="76" fillId="29" borderId="15" applyNumberFormat="0" applyAlignment="0" applyProtection="0"/>
    <xf numFmtId="0" fontId="83" fillId="9" borderId="0" applyNumberFormat="0" applyBorder="0" applyAlignment="0" applyProtection="0"/>
    <xf numFmtId="0" fontId="83" fillId="8" borderId="0" applyNumberFormat="0" applyBorder="0" applyAlignment="0" applyProtection="0"/>
    <xf numFmtId="0" fontId="68" fillId="0" borderId="13" applyNumberFormat="0" applyFill="0" applyAlignment="0" applyProtection="0"/>
    <xf numFmtId="0" fontId="69" fillId="0" borderId="21" applyNumberFormat="0" applyFill="0" applyAlignment="0" applyProtection="0"/>
    <xf numFmtId="0" fontId="70" fillId="0" borderId="14" applyNumberFormat="0" applyFill="0" applyAlignment="0" applyProtection="0"/>
    <xf numFmtId="0" fontId="70" fillId="0" borderId="0" applyNumberFormat="0" applyFill="0" applyBorder="0" applyAlignment="0" applyProtection="0"/>
    <xf numFmtId="0" fontId="81" fillId="0" borderId="20" applyNumberFormat="0" applyFill="0" applyAlignment="0" applyProtection="0"/>
    <xf numFmtId="0" fontId="80" fillId="30" borderId="18" applyNumberFormat="0" applyAlignment="0" applyProtection="0"/>
    <xf numFmtId="0" fontId="83" fillId="5" borderId="0" applyNumberFormat="0" applyBorder="0" applyAlignment="0" applyProtection="0"/>
    <xf numFmtId="0" fontId="73" fillId="31" borderId="0" applyNumberFormat="0" applyBorder="0" applyAlignment="0" applyProtection="0"/>
    <xf numFmtId="0" fontId="72" fillId="32" borderId="0" applyNumberFormat="0" applyBorder="0" applyAlignment="0" applyProtection="0"/>
    <xf numFmtId="0" fontId="78" fillId="0" borderId="0" applyNumberFormat="0" applyFill="0" applyBorder="0" applyAlignment="0" applyProtection="0"/>
    <xf numFmtId="0" fontId="83" fillId="6" borderId="0" applyNumberFormat="0" applyBorder="0" applyAlignment="0" applyProtection="0"/>
    <xf numFmtId="0" fontId="77" fillId="0" borderId="17" applyNumberFormat="0" applyFill="0" applyAlignment="0" applyProtection="0"/>
    <xf numFmtId="0" fontId="79" fillId="0" borderId="0" applyNumberFormat="0" applyFill="0" applyBorder="0" applyAlignment="0" applyProtection="0"/>
    <xf numFmtId="0" fontId="83" fillId="11" borderId="0" applyNumberFormat="0" applyBorder="0" applyAlignment="0" applyProtection="0"/>
    <xf numFmtId="0" fontId="83" fillId="10" borderId="0" applyNumberFormat="0" applyBorder="0" applyAlignment="0" applyProtection="0"/>
    <xf numFmtId="0" fontId="71" fillId="34" borderId="0" applyNumberFormat="0" applyBorder="0" applyAlignment="0" applyProtection="0"/>
    <xf numFmtId="0" fontId="83" fillId="7" borderId="0" applyNumberFormat="0" applyBorder="0" applyAlignment="0" applyProtection="0"/>
    <xf numFmtId="0" fontId="83" fillId="12" borderId="0" applyNumberFormat="0" applyBorder="0" applyAlignment="0" applyProtection="0"/>
    <xf numFmtId="0" fontId="83" fillId="13" borderId="0" applyNumberFormat="0" applyBorder="0" applyAlignment="0" applyProtection="0"/>
    <xf numFmtId="0" fontId="83" fillId="14" borderId="0" applyNumberFormat="0" applyBorder="0" applyAlignment="0" applyProtection="0"/>
    <xf numFmtId="0" fontId="83" fillId="15" borderId="0" applyNumberFormat="0" applyBorder="0" applyAlignment="0" applyProtection="0"/>
    <xf numFmtId="0" fontId="83" fillId="16" borderId="0" applyNumberFormat="0" applyBorder="0" applyAlignment="0" applyProtection="0"/>
    <xf numFmtId="0" fontId="82" fillId="17" borderId="0" applyNumberFormat="0" applyBorder="0" applyAlignment="0" applyProtection="0"/>
    <xf numFmtId="0" fontId="82" fillId="3" borderId="0" applyNumberFormat="0" applyBorder="0" applyAlignment="0" applyProtection="0"/>
    <xf numFmtId="0" fontId="82" fillId="18" borderId="0" applyNumberFormat="0" applyBorder="0" applyAlignment="0" applyProtection="0"/>
    <xf numFmtId="0" fontId="82" fillId="19" borderId="0" applyNumberFormat="0" applyBorder="0" applyAlignment="0" applyProtection="0"/>
    <xf numFmtId="0" fontId="82" fillId="20" borderId="0" applyNumberFormat="0" applyBorder="0" applyAlignment="0" applyProtection="0"/>
    <xf numFmtId="0" fontId="82" fillId="21" borderId="0" applyNumberFormat="0" applyBorder="0" applyAlignment="0" applyProtection="0"/>
    <xf numFmtId="0" fontId="82" fillId="21" borderId="0" applyNumberFormat="0" applyBorder="0" applyAlignment="0" applyProtection="0"/>
    <xf numFmtId="0" fontId="82" fillId="20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8" borderId="0" applyNumberFormat="0" applyBorder="0" applyAlignment="0" applyProtection="0"/>
    <xf numFmtId="0" fontId="82" fillId="3" borderId="0" applyNumberFormat="0" applyBorder="0" applyAlignment="0" applyProtection="0"/>
    <xf numFmtId="0" fontId="82" fillId="17" borderId="0" applyNumberFormat="0" applyBorder="0" applyAlignment="0" applyProtection="0"/>
    <xf numFmtId="0" fontId="83" fillId="16" borderId="0" applyNumberFormat="0" applyBorder="0" applyAlignment="0" applyProtection="0"/>
    <xf numFmtId="0" fontId="83" fillId="15" borderId="0" applyNumberFormat="0" applyBorder="0" applyAlignment="0" applyProtection="0"/>
    <xf numFmtId="0" fontId="83" fillId="14" borderId="0" applyNumberFormat="0" applyBorder="0" applyAlignment="0" applyProtection="0"/>
    <xf numFmtId="0" fontId="83" fillId="13" borderId="0" applyNumberFormat="0" applyBorder="0" applyAlignment="0" applyProtection="0"/>
    <xf numFmtId="0" fontId="83" fillId="12" borderId="0" applyNumberFormat="0" applyBorder="0" applyAlignment="0" applyProtection="0"/>
    <xf numFmtId="0" fontId="83" fillId="9" borderId="0" applyNumberFormat="0" applyBorder="0" applyAlignment="0" applyProtection="0"/>
    <xf numFmtId="0" fontId="83" fillId="8" borderId="0" applyNumberFormat="0" applyBorder="0" applyAlignment="0" applyProtection="0"/>
    <xf numFmtId="0" fontId="83" fillId="7" borderId="0" applyNumberFormat="0" applyBorder="0" applyAlignment="0" applyProtection="0"/>
    <xf numFmtId="0" fontId="82" fillId="21" borderId="0" applyNumberFormat="0" applyBorder="0" applyAlignment="0" applyProtection="0"/>
    <xf numFmtId="0" fontId="83" fillId="6" borderId="0" applyNumberFormat="0" applyBorder="0" applyAlignment="0" applyProtection="0"/>
    <xf numFmtId="0" fontId="83" fillId="5" borderId="0" applyNumberFormat="0" applyBorder="0" applyAlignment="0" applyProtection="0"/>
    <xf numFmtId="0" fontId="82" fillId="18" borderId="0" applyNumberFormat="0" applyBorder="0" applyAlignment="0" applyProtection="0"/>
    <xf numFmtId="0" fontId="83" fillId="11" borderId="0" applyNumberFormat="0" applyBorder="0" applyAlignment="0" applyProtection="0"/>
    <xf numFmtId="0" fontId="82" fillId="20" borderId="0" applyNumberFormat="0" applyBorder="0" applyAlignment="0" applyProtection="0"/>
    <xf numFmtId="0" fontId="83" fillId="10" borderId="0" applyNumberFormat="0" applyBorder="0" applyAlignment="0" applyProtection="0"/>
    <xf numFmtId="0" fontId="82" fillId="3" borderId="0" applyNumberFormat="0" applyBorder="0" applyAlignment="0" applyProtection="0"/>
    <xf numFmtId="0" fontId="82" fillId="17" borderId="0" applyNumberFormat="0" applyBorder="0" applyAlignment="0" applyProtection="0"/>
    <xf numFmtId="0" fontId="83" fillId="16" borderId="0" applyNumberFormat="0" applyBorder="0" applyAlignment="0" applyProtection="0"/>
    <xf numFmtId="0" fontId="83" fillId="15" borderId="0" applyNumberFormat="0" applyBorder="0" applyAlignment="0" applyProtection="0"/>
    <xf numFmtId="0" fontId="83" fillId="14" borderId="0" applyNumberFormat="0" applyBorder="0" applyAlignment="0" applyProtection="0"/>
    <xf numFmtId="0" fontId="83" fillId="13" borderId="0" applyNumberFormat="0" applyBorder="0" applyAlignment="0" applyProtection="0"/>
    <xf numFmtId="0" fontId="83" fillId="12" borderId="0" applyNumberFormat="0" applyBorder="0" applyAlignment="0" applyProtection="0"/>
    <xf numFmtId="0" fontId="83" fillId="9" borderId="0" applyNumberFormat="0" applyBorder="0" applyAlignment="0" applyProtection="0"/>
    <xf numFmtId="0" fontId="83" fillId="8" borderId="0" applyNumberFormat="0" applyBorder="0" applyAlignment="0" applyProtection="0"/>
    <xf numFmtId="0" fontId="83" fillId="7" borderId="0" applyNumberFormat="0" applyBorder="0" applyAlignment="0" applyProtection="0"/>
    <xf numFmtId="0" fontId="83" fillId="6" borderId="0" applyNumberFormat="0" applyBorder="0" applyAlignment="0" applyProtection="0"/>
    <xf numFmtId="0" fontId="83" fillId="5" borderId="0" applyNumberFormat="0" applyBorder="0" applyAlignment="0" applyProtection="0"/>
    <xf numFmtId="0" fontId="83" fillId="10" borderId="0" applyNumberFormat="0" applyBorder="0" applyAlignment="0" applyProtection="0"/>
    <xf numFmtId="0" fontId="43" fillId="0" borderId="0"/>
    <xf numFmtId="9" fontId="84" fillId="0" borderId="0" applyFont="0" applyFill="0" applyBorder="0" applyAlignment="0" applyProtection="0"/>
    <xf numFmtId="44" fontId="84" fillId="0" borderId="0" applyFont="0" applyFill="0" applyBorder="0" applyAlignment="0" applyProtection="0"/>
    <xf numFmtId="42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1" fontId="84" fillId="0" borderId="0" applyFont="0" applyFill="0" applyBorder="0" applyAlignment="0" applyProtection="0"/>
    <xf numFmtId="0" fontId="85" fillId="0" borderId="0"/>
    <xf numFmtId="0" fontId="3" fillId="0" borderId="0"/>
    <xf numFmtId="44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</cellStyleXfs>
  <cellXfs count="992">
    <xf numFmtId="0" fontId="0" fillId="0" borderId="0" xfId="0"/>
    <xf numFmtId="0" fontId="4" fillId="0" borderId="0" xfId="0" applyFont="1" applyFill="1"/>
    <xf numFmtId="0" fontId="4" fillId="0" borderId="0" xfId="0" applyFont="1" applyFill="1" applyAlignment="1">
      <alignment wrapText="1"/>
    </xf>
    <xf numFmtId="0" fontId="5" fillId="0" borderId="0" xfId="0" applyFont="1" applyFill="1"/>
    <xf numFmtId="0" fontId="4" fillId="0" borderId="0" xfId="0" applyFont="1" applyFill="1" applyAlignment="1"/>
    <xf numFmtId="0" fontId="4" fillId="0" borderId="0" xfId="0" applyFont="1" applyFill="1" applyAlignment="1">
      <alignment horizontal="right"/>
    </xf>
    <xf numFmtId="0" fontId="13" fillId="0" borderId="0" xfId="0" applyFont="1" applyFill="1"/>
    <xf numFmtId="0" fontId="16" fillId="0" borderId="0" xfId="0" applyFont="1" applyFill="1"/>
    <xf numFmtId="0" fontId="17" fillId="0" borderId="0" xfId="0" applyFont="1" applyFill="1"/>
    <xf numFmtId="0" fontId="18" fillId="0" borderId="0" xfId="0" applyFont="1" applyFill="1" applyBorder="1" applyAlignment="1">
      <alignment horizontal="right" wrapText="1"/>
    </xf>
    <xf numFmtId="0" fontId="19" fillId="0" borderId="0" xfId="0" applyFont="1" applyFill="1" applyBorder="1" applyAlignment="1">
      <alignment horizontal="left" vertical="top" wrapText="1"/>
    </xf>
    <xf numFmtId="0" fontId="19" fillId="0" borderId="0" xfId="0" applyFont="1" applyFill="1" applyBorder="1" applyAlignment="1">
      <alignment horizontal="right" wrapText="1"/>
    </xf>
    <xf numFmtId="0" fontId="4" fillId="0" borderId="0" xfId="0" applyFont="1" applyFill="1" applyBorder="1"/>
    <xf numFmtId="0" fontId="27" fillId="0" borderId="0" xfId="0" applyFont="1" applyFill="1"/>
    <xf numFmtId="0" fontId="18" fillId="0" borderId="0" xfId="0" applyFont="1" applyFill="1" applyBorder="1" applyAlignment="1">
      <alignment horizontal="left" vertical="center"/>
    </xf>
    <xf numFmtId="0" fontId="11" fillId="0" borderId="0" xfId="0" applyFont="1" applyFill="1" applyAlignment="1">
      <alignment horizontal="center" vertical="center"/>
    </xf>
    <xf numFmtId="0" fontId="9" fillId="0" borderId="0" xfId="0" applyFont="1" applyFill="1" applyAlignment="1">
      <alignment horizontal="center"/>
    </xf>
    <xf numFmtId="0" fontId="8" fillId="0" borderId="0" xfId="0" applyFont="1" applyFill="1"/>
    <xf numFmtId="0" fontId="10" fillId="0" borderId="0" xfId="0" applyFont="1" applyFill="1" applyAlignment="1">
      <alignment horizontal="center" vertical="center" wrapText="1"/>
    </xf>
    <xf numFmtId="0" fontId="11" fillId="0" borderId="0" xfId="0" applyFont="1" applyFill="1" applyAlignment="1">
      <alignment horizontal="center" wrapText="1"/>
    </xf>
    <xf numFmtId="0" fontId="11" fillId="0" borderId="0" xfId="0" applyFont="1" applyFill="1" applyAlignment="1">
      <alignment horizontal="center"/>
    </xf>
    <xf numFmtId="0" fontId="12" fillId="0" borderId="0" xfId="0" applyFont="1" applyFill="1"/>
    <xf numFmtId="0" fontId="20" fillId="0" borderId="0" xfId="0" applyFont="1" applyFill="1"/>
    <xf numFmtId="0" fontId="7" fillId="0" borderId="0" xfId="0" applyFont="1" applyFill="1"/>
    <xf numFmtId="0" fontId="4" fillId="0" borderId="0" xfId="0" applyFont="1" applyFill="1" applyAlignment="1">
      <alignment shrinkToFit="1"/>
    </xf>
    <xf numFmtId="0" fontId="29" fillId="0" borderId="0" xfId="0" applyFont="1" applyFill="1"/>
    <xf numFmtId="0" fontId="29" fillId="0" borderId="0" xfId="0" applyFont="1" applyFill="1" applyBorder="1"/>
    <xf numFmtId="0" fontId="4" fillId="0" borderId="1" xfId="0" applyFont="1" applyFill="1" applyBorder="1"/>
    <xf numFmtId="0" fontId="35" fillId="0" borderId="0" xfId="0" applyFont="1" applyFill="1" applyBorder="1"/>
    <xf numFmtId="0" fontId="21" fillId="0" borderId="0" xfId="0" applyFont="1" applyFill="1"/>
    <xf numFmtId="3" fontId="4" fillId="0" borderId="0" xfId="0" applyNumberFormat="1" applyFont="1" applyFill="1"/>
    <xf numFmtId="164" fontId="14" fillId="0" borderId="0" xfId="0" applyNumberFormat="1" applyFont="1" applyFill="1" applyBorder="1" applyAlignment="1">
      <alignment vertical="center" wrapText="1"/>
    </xf>
    <xf numFmtId="0" fontId="12" fillId="0" borderId="0" xfId="0" applyFont="1" applyFill="1"/>
    <xf numFmtId="0" fontId="29" fillId="0" borderId="0" xfId="0" applyFont="1" applyFill="1" applyAlignment="1">
      <alignment vertical="top" wrapText="1"/>
    </xf>
    <xf numFmtId="0" fontId="12" fillId="0" borderId="0" xfId="0" applyFont="1" applyFill="1" applyAlignment="1">
      <alignment wrapText="1"/>
    </xf>
    <xf numFmtId="0" fontId="67" fillId="0" borderId="0" xfId="0" applyFont="1" applyFill="1"/>
    <xf numFmtId="0" fontId="12" fillId="0" borderId="0" xfId="0" applyFont="1" applyFill="1" applyAlignment="1"/>
    <xf numFmtId="0" fontId="12" fillId="0" borderId="0" xfId="0" applyFont="1" applyFill="1" applyAlignment="1">
      <alignment horizontal="right"/>
    </xf>
    <xf numFmtId="0" fontId="4" fillId="0" borderId="2" xfId="0" applyFont="1" applyFill="1" applyBorder="1"/>
    <xf numFmtId="49" fontId="23" fillId="0" borderId="2" xfId="0" applyNumberFormat="1" applyFont="1" applyFill="1" applyBorder="1" applyAlignment="1">
      <alignment horizontal="center"/>
    </xf>
    <xf numFmtId="0" fontId="4" fillId="2" borderId="0" xfId="0" applyFont="1" applyFill="1" applyBorder="1"/>
    <xf numFmtId="0" fontId="29" fillId="2" borderId="0" xfId="0" applyFont="1" applyFill="1" applyBorder="1"/>
    <xf numFmtId="0" fontId="11" fillId="0" borderId="0" xfId="0" applyFont="1" applyFill="1" applyBorder="1" applyAlignment="1">
      <alignment horizontal="left" vertical="center"/>
    </xf>
    <xf numFmtId="0" fontId="0" fillId="0" borderId="0" xfId="0" applyAlignment="1">
      <alignment horizontal="left" vertical="center"/>
    </xf>
    <xf numFmtId="0" fontId="0" fillId="0" borderId="0" xfId="0" applyAlignment="1">
      <alignment vertical="top"/>
    </xf>
    <xf numFmtId="164" fontId="9" fillId="0" borderId="0" xfId="13" applyNumberFormat="1" applyFont="1" applyFill="1" applyBorder="1" applyAlignment="1" applyProtection="1">
      <alignment horizontal="right" vertical="center" wrapText="1"/>
    </xf>
    <xf numFmtId="0" fontId="0" fillId="0" borderId="0" xfId="0" applyBorder="1" applyAlignment="1">
      <alignment horizontal="left" vertical="center"/>
    </xf>
    <xf numFmtId="0" fontId="11" fillId="0" borderId="0" xfId="0" applyFont="1" applyFill="1" applyAlignment="1">
      <alignment horizontal="center" vertical="center"/>
    </xf>
    <xf numFmtId="0" fontId="11" fillId="0" borderId="0" xfId="0" applyFont="1" applyFill="1" applyBorder="1" applyAlignment="1">
      <alignment horizontal="left" vertical="center" wrapText="1"/>
    </xf>
    <xf numFmtId="0" fontId="23" fillId="2" borderId="0" xfId="0" applyFont="1" applyFill="1" applyBorder="1" applyAlignment="1">
      <alignment horizontal="right" wrapText="1"/>
    </xf>
    <xf numFmtId="0" fontId="23" fillId="2" borderId="0" xfId="0" applyFont="1" applyFill="1" applyBorder="1" applyAlignment="1">
      <alignment horizontal="center" wrapText="1"/>
    </xf>
    <xf numFmtId="165" fontId="23" fillId="2" borderId="0" xfId="0" applyNumberFormat="1" applyFont="1" applyFill="1" applyBorder="1" applyAlignment="1">
      <alignment horizontal="right"/>
    </xf>
    <xf numFmtId="165" fontId="23" fillId="2" borderId="0" xfId="0" applyNumberFormat="1" applyFont="1" applyFill="1" applyBorder="1" applyAlignment="1">
      <alignment horizontal="right" wrapText="1"/>
    </xf>
    <xf numFmtId="164" fontId="9" fillId="0" borderId="0" xfId="13" applyNumberFormat="1" applyFont="1" applyFill="1" applyBorder="1" applyAlignment="1" applyProtection="1">
      <alignment horizontal="left" vertical="top" wrapText="1"/>
    </xf>
    <xf numFmtId="0" fontId="0" fillId="0" borderId="0" xfId="0" applyAlignment="1">
      <alignment horizontal="left" vertical="top"/>
    </xf>
    <xf numFmtId="165" fontId="23" fillId="2" borderId="2" xfId="0" applyNumberFormat="1" applyFont="1" applyFill="1" applyBorder="1" applyAlignment="1">
      <alignment horizontal="right"/>
    </xf>
    <xf numFmtId="0" fontId="63" fillId="0" borderId="0" xfId="0" applyFont="1" applyFill="1"/>
    <xf numFmtId="0" fontId="12" fillId="4" borderId="0" xfId="0" quotePrefix="1" applyFont="1" applyFill="1" applyBorder="1" applyAlignment="1">
      <alignment horizontal="right" wrapText="1"/>
    </xf>
    <xf numFmtId="0" fontId="12" fillId="35" borderId="0" xfId="0" quotePrefix="1" applyFont="1" applyFill="1" applyBorder="1" applyAlignment="1">
      <alignment horizontal="right" wrapText="1"/>
    </xf>
    <xf numFmtId="14" fontId="95" fillId="0" borderId="0" xfId="0" applyNumberFormat="1" applyFont="1" applyFill="1" applyAlignment="1">
      <alignment vertical="center"/>
    </xf>
    <xf numFmtId="0" fontId="0" fillId="0" borderId="0" xfId="0" applyAlignment="1"/>
    <xf numFmtId="0" fontId="32" fillId="0" borderId="0" xfId="0" applyFont="1" applyFill="1" applyAlignment="1">
      <alignment horizontal="left"/>
    </xf>
    <xf numFmtId="0" fontId="32" fillId="0" borderId="0" xfId="0" applyFont="1" applyFill="1" applyAlignment="1">
      <alignment horizontal="left" wrapText="1"/>
    </xf>
    <xf numFmtId="0" fontId="27" fillId="4" borderId="0" xfId="0" applyFont="1" applyFill="1"/>
    <xf numFmtId="0" fontId="4" fillId="4" borderId="0" xfId="0" applyFont="1" applyFill="1"/>
    <xf numFmtId="164" fontId="9" fillId="0" borderId="0" xfId="13" applyNumberFormat="1" applyFont="1" applyFill="1" applyBorder="1" applyAlignment="1" applyProtection="1">
      <alignment horizontal="right" vertical="center" wrapText="1"/>
    </xf>
    <xf numFmtId="0" fontId="14" fillId="2" borderId="0" xfId="0" applyFont="1" applyFill="1" applyBorder="1" applyAlignment="1">
      <alignment horizontal="center" wrapText="1"/>
    </xf>
    <xf numFmtId="164" fontId="23" fillId="2" borderId="0" xfId="0" applyNumberFormat="1" applyFont="1" applyFill="1" applyBorder="1" applyAlignment="1">
      <alignment horizontal="right" wrapText="1"/>
    </xf>
    <xf numFmtId="49" fontId="23" fillId="0" borderId="0" xfId="0" applyNumberFormat="1" applyFont="1" applyFill="1" applyBorder="1" applyAlignment="1">
      <alignment horizontal="center"/>
    </xf>
    <xf numFmtId="49" fontId="23" fillId="0" borderId="0" xfId="1" applyNumberFormat="1" applyFont="1" applyFill="1" applyBorder="1" applyAlignment="1">
      <alignment horizontal="left" wrapText="1"/>
    </xf>
    <xf numFmtId="0" fontId="23" fillId="0" borderId="0" xfId="0" applyFont="1" applyFill="1" applyBorder="1" applyAlignment="1">
      <alignment horizontal="center" wrapText="1"/>
    </xf>
    <xf numFmtId="164" fontId="23" fillId="0" borderId="0" xfId="0" applyNumberFormat="1" applyFont="1" applyFill="1" applyBorder="1" applyAlignment="1">
      <alignment wrapText="1"/>
    </xf>
    <xf numFmtId="0" fontId="25" fillId="2" borderId="0" xfId="1" applyFont="1" applyFill="1" applyBorder="1" applyAlignment="1">
      <alignment horizontal="left" vertical="top" wrapText="1"/>
    </xf>
    <xf numFmtId="0" fontId="9" fillId="0" borderId="0" xfId="0" applyFont="1" applyFill="1" applyBorder="1" applyAlignment="1">
      <alignment horizontal="left" vertical="center" wrapText="1" shrinkToFit="1"/>
    </xf>
    <xf numFmtId="164" fontId="23" fillId="2" borderId="0" xfId="0" applyNumberFormat="1" applyFont="1" applyFill="1" applyBorder="1" applyAlignment="1"/>
    <xf numFmtId="49" fontId="23" fillId="2" borderId="0" xfId="0" applyNumberFormat="1" applyFont="1" applyFill="1" applyBorder="1" applyAlignment="1">
      <alignment horizontal="center"/>
    </xf>
    <xf numFmtId="0" fontId="23" fillId="2" borderId="0" xfId="0" applyFont="1" applyFill="1" applyBorder="1" applyAlignment="1">
      <alignment horizontal="center"/>
    </xf>
    <xf numFmtId="0" fontId="14" fillId="2" borderId="0" xfId="0" applyFont="1" applyFill="1" applyBorder="1" applyAlignment="1">
      <alignment horizontal="center" shrinkToFit="1"/>
    </xf>
    <xf numFmtId="165" fontId="23" fillId="2" borderId="0" xfId="0" applyNumberFormat="1" applyFont="1" applyFill="1" applyBorder="1" applyAlignment="1">
      <alignment horizontal="right" shrinkToFit="1"/>
    </xf>
    <xf numFmtId="0" fontId="23" fillId="2" borderId="0" xfId="0" applyFont="1" applyFill="1" applyBorder="1" applyAlignment="1">
      <alignment horizontal="left" wrapText="1"/>
    </xf>
    <xf numFmtId="0" fontId="9" fillId="2" borderId="0" xfId="0" applyFont="1" applyFill="1" applyBorder="1" applyAlignment="1">
      <alignment horizontal="center" vertical="center" wrapText="1"/>
    </xf>
    <xf numFmtId="168" fontId="89" fillId="2" borderId="0" xfId="0" applyNumberFormat="1" applyFont="1" applyFill="1" applyBorder="1" applyAlignment="1">
      <alignment horizontal="right"/>
    </xf>
    <xf numFmtId="168" fontId="23" fillId="2" borderId="0" xfId="0" applyNumberFormat="1" applyFont="1" applyFill="1" applyBorder="1" applyAlignment="1">
      <alignment horizontal="right"/>
    </xf>
    <xf numFmtId="0" fontId="11" fillId="0" borderId="0" xfId="0" applyFont="1" applyFill="1" applyBorder="1" applyAlignment="1">
      <alignment horizontal="left" vertical="center"/>
    </xf>
    <xf numFmtId="0" fontId="35" fillId="0" borderId="2" xfId="0" applyFont="1" applyFill="1" applyBorder="1"/>
    <xf numFmtId="165" fontId="14" fillId="2" borderId="2" xfId="0" applyNumberFormat="1" applyFont="1" applyFill="1" applyBorder="1" applyAlignment="1">
      <alignment horizontal="right"/>
    </xf>
    <xf numFmtId="0" fontId="9" fillId="2" borderId="2" xfId="0" applyFont="1" applyFill="1" applyBorder="1" applyAlignment="1">
      <alignment horizontal="center"/>
    </xf>
    <xf numFmtId="0" fontId="35" fillId="0" borderId="3" xfId="0" applyFont="1" applyFill="1" applyBorder="1"/>
    <xf numFmtId="0" fontId="35" fillId="0" borderId="5" xfId="0" applyFont="1" applyFill="1" applyBorder="1"/>
    <xf numFmtId="165" fontId="23" fillId="2" borderId="2" xfId="1" applyNumberFormat="1" applyFont="1" applyFill="1" applyBorder="1" applyAlignment="1">
      <alignment horizontal="right" vertical="center"/>
    </xf>
    <xf numFmtId="0" fontId="102" fillId="0" borderId="0" xfId="0" applyFont="1" applyFill="1" applyAlignment="1">
      <alignment vertical="top" wrapText="1"/>
    </xf>
    <xf numFmtId="0" fontId="4" fillId="0" borderId="0" xfId="0" applyFont="1" applyAlignment="1">
      <alignment vertical="top"/>
    </xf>
    <xf numFmtId="164" fontId="9" fillId="0" borderId="0" xfId="13" quotePrefix="1" applyNumberFormat="1" applyFont="1" applyFill="1" applyBorder="1" applyAlignment="1">
      <alignment horizontal="right" vertical="center" wrapText="1"/>
    </xf>
    <xf numFmtId="164" fontId="9" fillId="0" borderId="0" xfId="13" applyNumberFormat="1" applyFont="1" applyFill="1" applyBorder="1" applyAlignment="1" applyProtection="1">
      <alignment horizontal="right" vertical="center" wrapText="1"/>
    </xf>
    <xf numFmtId="0" fontId="14" fillId="0" borderId="4" xfId="0" applyFont="1" applyFill="1" applyBorder="1" applyAlignment="1">
      <alignment horizontal="center" vertical="center" wrapText="1"/>
    </xf>
    <xf numFmtId="0" fontId="14" fillId="0" borderId="5" xfId="0" applyFont="1" applyFill="1" applyBorder="1" applyAlignment="1">
      <alignment horizontal="center" vertical="center" wrapText="1"/>
    </xf>
    <xf numFmtId="1" fontId="12" fillId="0" borderId="0" xfId="8" quotePrefix="1" applyNumberFormat="1" applyFont="1" applyFill="1" applyBorder="1" applyAlignment="1">
      <alignment horizontal="right" wrapText="1"/>
    </xf>
    <xf numFmtId="2" fontId="12" fillId="0" borderId="0" xfId="8" quotePrefix="1" applyNumberFormat="1" applyFont="1" applyFill="1" applyBorder="1" applyAlignment="1">
      <alignment horizontal="right" wrapText="1"/>
    </xf>
    <xf numFmtId="165" fontId="14" fillId="0" borderId="2" xfId="0" applyNumberFormat="1" applyFont="1" applyFill="1" applyBorder="1" applyAlignment="1">
      <alignment horizontal="right"/>
    </xf>
    <xf numFmtId="165" fontId="94" fillId="0" borderId="0" xfId="0" applyNumberFormat="1" applyFont="1" applyFill="1" applyBorder="1" applyAlignment="1">
      <alignment horizontal="right" wrapText="1"/>
    </xf>
    <xf numFmtId="0" fontId="0" fillId="0" borderId="0" xfId="0" applyFill="1" applyAlignment="1">
      <alignment vertical="top" wrapText="1"/>
    </xf>
    <xf numFmtId="0" fontId="0" fillId="0" borderId="0" xfId="0" applyFill="1" applyAlignment="1">
      <alignment horizontal="left" vertical="top"/>
    </xf>
    <xf numFmtId="165" fontId="14" fillId="0" borderId="4" xfId="0" applyNumberFormat="1" applyFont="1" applyFill="1" applyBorder="1" applyAlignment="1">
      <alignment wrapText="1"/>
    </xf>
    <xf numFmtId="165" fontId="14" fillId="0" borderId="5" xfId="0" applyNumberFormat="1" applyFont="1" applyFill="1" applyBorder="1" applyAlignment="1">
      <alignment wrapText="1"/>
    </xf>
    <xf numFmtId="164" fontId="23" fillId="0" borderId="4" xfId="0" applyNumberFormat="1" applyFont="1" applyFill="1" applyBorder="1" applyAlignment="1"/>
    <xf numFmtId="164" fontId="23" fillId="0" borderId="5" xfId="0" applyNumberFormat="1" applyFont="1" applyFill="1" applyBorder="1" applyAlignment="1"/>
    <xf numFmtId="0" fontId="12" fillId="0" borderId="0" xfId="0" quotePrefix="1" applyFont="1" applyFill="1" applyBorder="1" applyAlignment="1">
      <alignment horizontal="right" wrapText="1"/>
    </xf>
    <xf numFmtId="165" fontId="23" fillId="0" borderId="2" xfId="0" applyNumberFormat="1" applyFont="1" applyFill="1" applyBorder="1" applyAlignment="1">
      <alignment horizontal="right" wrapText="1"/>
    </xf>
    <xf numFmtId="0" fontId="14" fillId="0" borderId="2" xfId="0" applyFont="1" applyFill="1" applyBorder="1" applyAlignment="1">
      <alignment horizontal="center" wrapText="1"/>
    </xf>
    <xf numFmtId="3" fontId="29" fillId="0" borderId="0" xfId="0" applyNumberFormat="1" applyFont="1" applyFill="1"/>
    <xf numFmtId="0" fontId="14" fillId="2" borderId="2" xfId="0" applyFont="1" applyFill="1" applyBorder="1" applyAlignment="1">
      <alignment horizontal="center"/>
    </xf>
    <xf numFmtId="0" fontId="4" fillId="36" borderId="0" xfId="0" applyFont="1" applyFill="1"/>
    <xf numFmtId="0" fontId="29" fillId="36" borderId="0" xfId="0" applyFont="1" applyFill="1"/>
    <xf numFmtId="0" fontId="35" fillId="36" borderId="0" xfId="0" applyFont="1" applyFill="1" applyBorder="1"/>
    <xf numFmtId="0" fontId="4" fillId="36" borderId="0" xfId="0" applyFont="1" applyFill="1" applyBorder="1"/>
    <xf numFmtId="165" fontId="35" fillId="36" borderId="0" xfId="0" applyNumberFormat="1" applyFont="1" applyFill="1" applyBorder="1"/>
    <xf numFmtId="0" fontId="4" fillId="36" borderId="0" xfId="0" applyFont="1" applyFill="1" applyAlignment="1">
      <alignment wrapText="1"/>
    </xf>
    <xf numFmtId="0" fontId="5" fillId="36" borderId="0" xfId="0" applyFont="1" applyFill="1"/>
    <xf numFmtId="0" fontId="4" fillId="36" borderId="0" xfId="0" applyFont="1" applyFill="1" applyAlignment="1"/>
    <xf numFmtId="0" fontId="4" fillId="36" borderId="0" xfId="0" applyFont="1" applyFill="1" applyAlignment="1">
      <alignment horizontal="right"/>
    </xf>
    <xf numFmtId="0" fontId="4" fillId="2" borderId="0" xfId="0" applyFont="1" applyFill="1"/>
    <xf numFmtId="0" fontId="29" fillId="2" borderId="0" xfId="0" applyFont="1" applyFill="1"/>
    <xf numFmtId="165" fontId="63" fillId="2" borderId="0" xfId="14" applyNumberFormat="1" applyFont="1" applyFill="1" applyBorder="1" applyAlignment="1">
      <alignment horizontal="right" vertical="center"/>
    </xf>
    <xf numFmtId="165" fontId="41" fillId="2" borderId="0" xfId="14" applyNumberFormat="1" applyFont="1" applyFill="1" applyBorder="1" applyAlignment="1">
      <alignment horizontal="right" vertical="center"/>
    </xf>
    <xf numFmtId="0" fontId="27" fillId="2" borderId="0" xfId="0" applyFont="1" applyFill="1"/>
    <xf numFmtId="167" fontId="17" fillId="2" borderId="0" xfId="0" applyNumberFormat="1" applyFont="1" applyFill="1"/>
    <xf numFmtId="0" fontId="35" fillId="2" borderId="0" xfId="0" applyFont="1" applyFill="1" applyBorder="1"/>
    <xf numFmtId="49" fontId="12" fillId="2" borderId="0" xfId="0" applyNumberFormat="1" applyFont="1" applyFill="1" applyBorder="1" applyAlignment="1">
      <alignment horizontal="left" vertical="center" wrapText="1"/>
    </xf>
    <xf numFmtId="0" fontId="0" fillId="2" borderId="0" xfId="0" applyFill="1" applyBorder="1" applyAlignment="1">
      <alignment vertical="center"/>
    </xf>
    <xf numFmtId="164" fontId="14" fillId="19" borderId="0" xfId="0" applyNumberFormat="1" applyFont="1" applyFill="1" applyBorder="1" applyAlignment="1">
      <alignment vertical="center" wrapText="1"/>
    </xf>
    <xf numFmtId="49" fontId="23" fillId="2" borderId="0" xfId="0" applyNumberFormat="1" applyFont="1" applyFill="1" applyBorder="1" applyAlignment="1">
      <alignment horizontal="center" wrapText="1"/>
    </xf>
    <xf numFmtId="0" fontId="11" fillId="37" borderId="0" xfId="0" applyFont="1" applyFill="1" applyBorder="1" applyAlignment="1">
      <alignment horizontal="left" wrapText="1"/>
    </xf>
    <xf numFmtId="49" fontId="14" fillId="2" borderId="0" xfId="0" applyNumberFormat="1" applyFont="1" applyFill="1" applyBorder="1" applyAlignment="1">
      <alignment horizontal="center" wrapText="1"/>
    </xf>
    <xf numFmtId="164" fontId="9" fillId="0" borderId="0" xfId="13" applyNumberFormat="1" applyFont="1" applyFill="1" applyBorder="1" applyAlignment="1" applyProtection="1">
      <alignment horizontal="right" vertical="center" wrapText="1"/>
    </xf>
    <xf numFmtId="49" fontId="23" fillId="2" borderId="0" xfId="0" applyNumberFormat="1" applyFont="1" applyFill="1" applyBorder="1" applyAlignment="1">
      <alignment horizontal="center" wrapText="1"/>
    </xf>
    <xf numFmtId="0" fontId="4" fillId="38" borderId="0" xfId="0" applyFont="1" applyFill="1"/>
    <xf numFmtId="0" fontId="4" fillId="38" borderId="0" xfId="0" applyFont="1" applyFill="1" applyBorder="1"/>
    <xf numFmtId="0" fontId="14" fillId="2" borderId="0" xfId="0" applyFont="1" applyFill="1" applyBorder="1" applyAlignment="1">
      <alignment horizontal="justify" wrapText="1"/>
    </xf>
    <xf numFmtId="0" fontId="14" fillId="2" borderId="0" xfId="0" applyFont="1" applyFill="1" applyBorder="1" applyAlignment="1">
      <alignment horizontal="right" wrapText="1"/>
    </xf>
    <xf numFmtId="166" fontId="14" fillId="2" borderId="0" xfId="0" applyNumberFormat="1" applyFont="1" applyFill="1" applyBorder="1" applyAlignment="1">
      <alignment horizontal="right" wrapText="1"/>
    </xf>
    <xf numFmtId="49" fontId="12" fillId="2" borderId="0" xfId="0" applyNumberFormat="1" applyFont="1" applyFill="1" applyBorder="1" applyAlignment="1">
      <alignment horizontal="left" vertical="center" wrapText="1"/>
    </xf>
    <xf numFmtId="0" fontId="0" fillId="2" borderId="0" xfId="0" applyFill="1" applyAlignment="1"/>
    <xf numFmtId="49" fontId="11" fillId="2" borderId="0" xfId="0" applyNumberFormat="1" applyFont="1" applyFill="1" applyBorder="1" applyAlignment="1">
      <alignment horizontal="left"/>
    </xf>
    <xf numFmtId="0" fontId="13" fillId="2" borderId="0" xfId="0" applyFont="1" applyFill="1" applyAlignment="1">
      <alignment horizontal="left"/>
    </xf>
    <xf numFmtId="0" fontId="11" fillId="2" borderId="0" xfId="0" applyFont="1" applyFill="1" applyBorder="1" applyAlignment="1">
      <alignment horizontal="left" wrapText="1"/>
    </xf>
    <xf numFmtId="0" fontId="11" fillId="2" borderId="0" xfId="0" applyNumberFormat="1" applyFont="1" applyFill="1" applyBorder="1" applyAlignment="1">
      <alignment horizontal="left" wrapText="1"/>
    </xf>
    <xf numFmtId="0" fontId="45" fillId="2" borderId="0" xfId="0" applyFont="1" applyFill="1" applyBorder="1" applyAlignment="1">
      <alignment horizontal="left" wrapText="1"/>
    </xf>
    <xf numFmtId="0" fontId="45" fillId="2" borderId="0" xfId="0" applyFont="1" applyFill="1" applyAlignment="1">
      <alignment horizontal="left" wrapText="1"/>
    </xf>
    <xf numFmtId="165" fontId="23" fillId="2" borderId="3" xfId="1" applyNumberFormat="1" applyFont="1" applyFill="1" applyBorder="1" applyAlignment="1">
      <alignment horizontal="right" vertical="center"/>
    </xf>
    <xf numFmtId="165" fontId="23" fillId="2" borderId="0" xfId="1" applyNumberFormat="1" applyFont="1" applyFill="1" applyBorder="1" applyAlignment="1">
      <alignment horizontal="right" vertical="center"/>
    </xf>
    <xf numFmtId="0" fontId="14" fillId="2" borderId="2" xfId="0" applyFont="1" applyFill="1" applyBorder="1" applyAlignment="1">
      <alignment horizontal="center" vertical="center" wrapText="1"/>
    </xf>
    <xf numFmtId="4" fontId="14" fillId="2" borderId="2" xfId="0" applyNumberFormat="1" applyFont="1" applyFill="1" applyBorder="1" applyAlignment="1">
      <alignment horizontal="center" vertical="center" wrapText="1"/>
    </xf>
    <xf numFmtId="0" fontId="8" fillId="0" borderId="0" xfId="0" applyFont="1" applyFill="1" applyAlignment="1">
      <alignment horizontal="left" vertical="center" wrapText="1"/>
    </xf>
    <xf numFmtId="0" fontId="0" fillId="0" borderId="0" xfId="0" applyAlignment="1">
      <alignment vertical="top"/>
    </xf>
    <xf numFmtId="164" fontId="22" fillId="2" borderId="2" xfId="0" applyNumberFormat="1" applyFont="1" applyFill="1" applyBorder="1" applyAlignment="1"/>
    <xf numFmtId="0" fontId="9" fillId="2" borderId="2" xfId="0" applyFont="1" applyFill="1" applyBorder="1" applyAlignment="1"/>
    <xf numFmtId="0" fontId="23" fillId="2" borderId="2" xfId="0" applyFont="1" applyFill="1" applyBorder="1" applyAlignment="1">
      <alignment wrapText="1"/>
    </xf>
    <xf numFmtId="49" fontId="23" fillId="2" borderId="2" xfId="0" applyNumberFormat="1" applyFont="1" applyFill="1" applyBorder="1" applyAlignment="1">
      <alignment horizontal="center"/>
    </xf>
    <xf numFmtId="164" fontId="23" fillId="2" borderId="2" xfId="0" applyNumberFormat="1" applyFont="1" applyFill="1" applyBorder="1" applyAlignment="1">
      <alignment wrapText="1"/>
    </xf>
    <xf numFmtId="0" fontId="12" fillId="2" borderId="0" xfId="0" applyFont="1" applyFill="1" applyBorder="1" applyAlignment="1">
      <alignment horizontal="left" vertical="center" wrapText="1"/>
    </xf>
    <xf numFmtId="164" fontId="23" fillId="0" borderId="2" xfId="0" applyNumberFormat="1" applyFont="1" applyFill="1" applyBorder="1" applyAlignment="1">
      <alignment horizontal="right" wrapText="1"/>
    </xf>
    <xf numFmtId="165" fontId="23" fillId="0" borderId="2" xfId="0" applyNumberFormat="1" applyFont="1" applyFill="1" applyBorder="1" applyAlignment="1">
      <alignment horizontal="right"/>
    </xf>
    <xf numFmtId="4" fontId="14" fillId="0" borderId="5" xfId="0" applyNumberFormat="1" applyFont="1" applyFill="1" applyBorder="1" applyAlignment="1">
      <alignment horizontal="center" vertical="center" wrapText="1"/>
    </xf>
    <xf numFmtId="0" fontId="14" fillId="0" borderId="2" xfId="1" applyFont="1" applyFill="1" applyBorder="1" applyAlignment="1">
      <alignment horizontal="center" vertical="center" wrapText="1"/>
    </xf>
    <xf numFmtId="0" fontId="14" fillId="0" borderId="2" xfId="1" applyFont="1" applyFill="1" applyBorder="1" applyAlignment="1">
      <alignment horizontal="center" vertical="center"/>
    </xf>
    <xf numFmtId="164" fontId="14" fillId="0" borderId="5" xfId="1" applyNumberFormat="1" applyFont="1" applyFill="1" applyBorder="1" applyAlignment="1">
      <alignment vertical="center"/>
    </xf>
    <xf numFmtId="0" fontId="23" fillId="0" borderId="2" xfId="1" applyFont="1" applyFill="1" applyBorder="1" applyAlignment="1">
      <alignment vertical="center" wrapText="1"/>
    </xf>
    <xf numFmtId="3" fontId="65" fillId="0" borderId="5" xfId="1" applyNumberFormat="1" applyFont="1" applyFill="1" applyBorder="1" applyAlignment="1">
      <alignment vertical="center" wrapText="1"/>
    </xf>
    <xf numFmtId="49" fontId="23" fillId="0" borderId="2" xfId="1" applyNumberFormat="1" applyFont="1" applyFill="1" applyBorder="1" applyAlignment="1">
      <alignment horizontal="center" vertical="center"/>
    </xf>
    <xf numFmtId="165" fontId="23" fillId="0" borderId="2" xfId="1" applyNumberFormat="1" applyFont="1" applyFill="1" applyBorder="1" applyAlignment="1">
      <alignment horizontal="right" vertical="center"/>
    </xf>
    <xf numFmtId="0" fontId="9" fillId="0" borderId="2" xfId="0" applyFont="1" applyFill="1" applyBorder="1" applyAlignment="1">
      <alignment horizontal="center"/>
    </xf>
    <xf numFmtId="164" fontId="9" fillId="0" borderId="2" xfId="0" applyNumberFormat="1" applyFont="1" applyFill="1" applyBorder="1" applyAlignment="1">
      <alignment horizontal="center"/>
    </xf>
    <xf numFmtId="0" fontId="0" fillId="0" borderId="0" xfId="0" applyAlignment="1">
      <alignment horizontal="left" vertical="center"/>
    </xf>
    <xf numFmtId="0" fontId="11" fillId="0" borderId="0" xfId="0" applyFont="1" applyFill="1" applyBorder="1" applyAlignment="1">
      <alignment horizontal="left" vertical="center"/>
    </xf>
    <xf numFmtId="0" fontId="9" fillId="2" borderId="0" xfId="0" applyFont="1" applyFill="1" applyBorder="1" applyAlignment="1">
      <alignment horizontal="center" wrapText="1"/>
    </xf>
    <xf numFmtId="49" fontId="9" fillId="2" borderId="0" xfId="0" applyNumberFormat="1" applyFont="1" applyFill="1" applyBorder="1" applyAlignment="1">
      <alignment horizontal="center" wrapText="1"/>
    </xf>
    <xf numFmtId="0" fontId="0" fillId="2" borderId="0" xfId="0" applyFont="1" applyFill="1" applyBorder="1" applyAlignment="1">
      <alignment horizontal="center" wrapText="1"/>
    </xf>
    <xf numFmtId="0" fontId="23" fillId="2" borderId="0" xfId="0" applyNumberFormat="1" applyFont="1" applyFill="1" applyBorder="1" applyAlignment="1">
      <alignment horizontal="right" wrapText="1"/>
    </xf>
    <xf numFmtId="0" fontId="0" fillId="2" borderId="0" xfId="0" applyFill="1" applyBorder="1" applyAlignment="1">
      <alignment horizontal="right" wrapText="1"/>
    </xf>
    <xf numFmtId="1" fontId="23" fillId="2" borderId="0" xfId="0" applyNumberFormat="1" applyFont="1" applyFill="1" applyBorder="1" applyAlignment="1">
      <alignment horizontal="right" wrapText="1"/>
    </xf>
    <xf numFmtId="0" fontId="14" fillId="2" borderId="2" xfId="0" applyFont="1" applyFill="1" applyBorder="1" applyAlignment="1">
      <alignment horizontal="center"/>
    </xf>
    <xf numFmtId="0" fontId="14" fillId="2" borderId="2" xfId="0" applyFont="1" applyFill="1" applyBorder="1" applyAlignment="1">
      <alignment horizontal="center" vertical="center" wrapText="1"/>
    </xf>
    <xf numFmtId="0" fontId="9" fillId="2" borderId="2" xfId="0" applyFont="1" applyFill="1" applyBorder="1" applyAlignment="1">
      <alignment horizontal="center" wrapText="1"/>
    </xf>
    <xf numFmtId="0" fontId="14" fillId="2" borderId="2" xfId="0" applyFont="1" applyFill="1" applyBorder="1" applyAlignment="1">
      <alignment horizontal="center" wrapText="1"/>
    </xf>
    <xf numFmtId="0" fontId="23" fillId="2" borderId="2" xfId="0" applyFont="1" applyFill="1" applyBorder="1" applyAlignment="1">
      <alignment horizontal="center" wrapText="1"/>
    </xf>
    <xf numFmtId="0" fontId="14" fillId="2" borderId="2" xfId="0" applyFont="1" applyFill="1" applyBorder="1" applyAlignment="1">
      <alignment horizontal="center" vertical="center"/>
    </xf>
    <xf numFmtId="49" fontId="9" fillId="2" borderId="2" xfId="0" applyNumberFormat="1" applyFont="1" applyFill="1" applyBorder="1" applyAlignment="1">
      <alignment horizontal="center"/>
    </xf>
    <xf numFmtId="165" fontId="9" fillId="2" borderId="2" xfId="0" applyNumberFormat="1" applyFont="1" applyFill="1" applyBorder="1" applyAlignment="1">
      <alignment horizontal="right"/>
    </xf>
    <xf numFmtId="0" fontId="23" fillId="2" borderId="2" xfId="0" applyFont="1" applyFill="1" applyBorder="1" applyAlignment="1">
      <alignment horizontal="center"/>
    </xf>
    <xf numFmtId="0" fontId="12" fillId="2" borderId="2" xfId="0" applyFont="1" applyFill="1" applyBorder="1" applyAlignment="1">
      <alignment wrapText="1"/>
    </xf>
    <xf numFmtId="0" fontId="23" fillId="2" borderId="2" xfId="0" applyFont="1" applyFill="1" applyBorder="1" applyAlignment="1"/>
    <xf numFmtId="49" fontId="9" fillId="0" borderId="2" xfId="0" applyNumberFormat="1" applyFont="1" applyFill="1" applyBorder="1" applyAlignment="1">
      <alignment horizontal="center" wrapText="1"/>
    </xf>
    <xf numFmtId="0" fontId="9" fillId="0" borderId="2" xfId="0" applyFont="1" applyFill="1" applyBorder="1" applyAlignment="1"/>
    <xf numFmtId="49" fontId="23" fillId="0" borderId="12" xfId="0" applyNumberFormat="1" applyFont="1" applyFill="1" applyBorder="1" applyAlignment="1">
      <alignment horizontal="center"/>
    </xf>
    <xf numFmtId="165" fontId="23" fillId="0" borderId="12" xfId="0" applyNumberFormat="1" applyFont="1" applyFill="1" applyBorder="1" applyAlignment="1">
      <alignment horizontal="right"/>
    </xf>
    <xf numFmtId="0" fontId="12" fillId="0" borderId="0" xfId="0" applyFont="1" applyFill="1" applyBorder="1" applyAlignment="1">
      <alignment horizontal="left" vertical="center" wrapText="1"/>
    </xf>
    <xf numFmtId="0" fontId="105" fillId="36" borderId="0" xfId="0" applyFont="1" applyFill="1" applyBorder="1" applyAlignment="1">
      <alignment horizontal="left" vertical="top" wrapText="1"/>
    </xf>
    <xf numFmtId="0" fontId="35" fillId="36" borderId="0" xfId="0" applyFont="1" applyFill="1" applyBorder="1" applyAlignment="1">
      <alignment horizontal="left" vertical="top" wrapText="1"/>
    </xf>
    <xf numFmtId="164" fontId="9" fillId="0" borderId="2" xfId="0" applyNumberFormat="1" applyFont="1" applyFill="1" applyBorder="1" applyAlignment="1">
      <alignment horizontal="right" wrapText="1"/>
    </xf>
    <xf numFmtId="0" fontId="14" fillId="0" borderId="2" xfId="0" applyFont="1" applyFill="1" applyBorder="1" applyAlignment="1">
      <alignment horizontal="center" vertical="center" wrapText="1"/>
    </xf>
    <xf numFmtId="4" fontId="14" fillId="0" borderId="2" xfId="0" applyNumberFormat="1" applyFont="1" applyFill="1" applyBorder="1" applyAlignment="1">
      <alignment horizontal="center" vertical="center" wrapText="1"/>
    </xf>
    <xf numFmtId="0" fontId="14" fillId="0" borderId="2" xfId="1" applyFont="1" applyFill="1" applyBorder="1" applyAlignment="1">
      <alignment horizontal="center" vertical="center" wrapText="1"/>
    </xf>
    <xf numFmtId="0" fontId="14" fillId="0" borderId="2" xfId="0" applyFont="1" applyFill="1" applyBorder="1" applyAlignment="1">
      <alignment horizontal="center" vertical="center" wrapText="1"/>
    </xf>
    <xf numFmtId="49" fontId="14" fillId="0" borderId="3" xfId="0" applyNumberFormat="1" applyFont="1" applyFill="1" applyBorder="1" applyAlignment="1">
      <alignment horizontal="center" wrapText="1"/>
    </xf>
    <xf numFmtId="166" fontId="14" fillId="0" borderId="2" xfId="0" applyNumberFormat="1" applyFont="1" applyFill="1" applyBorder="1" applyAlignment="1">
      <alignment horizontal="right" wrapText="1"/>
    </xf>
    <xf numFmtId="49" fontId="9" fillId="0" borderId="3" xfId="0" applyNumberFormat="1" applyFont="1" applyFill="1" applyBorder="1" applyAlignment="1">
      <alignment horizontal="center" wrapText="1"/>
    </xf>
    <xf numFmtId="49" fontId="22" fillId="0" borderId="3" xfId="0" applyNumberFormat="1" applyFont="1" applyFill="1" applyBorder="1" applyAlignment="1">
      <alignment horizontal="center" wrapText="1"/>
    </xf>
    <xf numFmtId="49" fontId="22" fillId="0" borderId="2" xfId="0" applyNumberFormat="1" applyFont="1" applyFill="1" applyBorder="1" applyAlignment="1">
      <alignment horizontal="center" wrapText="1"/>
    </xf>
    <xf numFmtId="165" fontId="14" fillId="0" borderId="2" xfId="0" applyNumberFormat="1" applyFont="1" applyFill="1" applyBorder="1" applyAlignment="1">
      <alignment horizontal="right" vertical="center" wrapText="1"/>
    </xf>
    <xf numFmtId="165" fontId="23" fillId="0" borderId="2" xfId="0" applyNumberFormat="1" applyFont="1" applyFill="1" applyBorder="1" applyAlignment="1">
      <alignment horizontal="right" vertical="center" wrapText="1"/>
    </xf>
    <xf numFmtId="165" fontId="14" fillId="0" borderId="2" xfId="0" applyNumberFormat="1" applyFont="1" applyFill="1" applyBorder="1" applyAlignment="1">
      <alignment horizontal="right" vertical="center"/>
    </xf>
    <xf numFmtId="165" fontId="23" fillId="0" borderId="2" xfId="0" applyNumberFormat="1" applyFont="1" applyFill="1" applyBorder="1" applyAlignment="1">
      <alignment horizontal="right" vertical="center"/>
    </xf>
    <xf numFmtId="0" fontId="12" fillId="0" borderId="0" xfId="0" applyFont="1" applyFill="1" applyBorder="1" applyAlignment="1">
      <alignment horizontal="left" vertical="center" wrapText="1"/>
    </xf>
    <xf numFmtId="0" fontId="14" fillId="0" borderId="2" xfId="0" applyFont="1" applyFill="1" applyBorder="1" applyAlignment="1">
      <alignment horizontal="center" vertical="center" wrapText="1"/>
    </xf>
    <xf numFmtId="164" fontId="23" fillId="0" borderId="2" xfId="0" applyNumberFormat="1" applyFont="1" applyFill="1" applyBorder="1" applyAlignment="1">
      <alignment horizontal="right"/>
    </xf>
    <xf numFmtId="0" fontId="14" fillId="0" borderId="2" xfId="0" applyFont="1" applyFill="1" applyBorder="1" applyAlignment="1">
      <alignment horizontal="center"/>
    </xf>
    <xf numFmtId="165" fontId="14" fillId="0" borderId="2" xfId="0" applyNumberFormat="1" applyFont="1" applyFill="1" applyBorder="1" applyAlignment="1">
      <alignment horizontal="right" wrapText="1"/>
    </xf>
    <xf numFmtId="164" fontId="23" fillId="0" borderId="2" xfId="0" applyNumberFormat="1" applyFont="1" applyFill="1" applyBorder="1" applyAlignment="1">
      <alignment horizontal="right" wrapText="1"/>
    </xf>
    <xf numFmtId="165" fontId="23" fillId="0" borderId="0" xfId="0" applyNumberFormat="1" applyFont="1" applyFill="1" applyBorder="1" applyAlignment="1">
      <alignment horizontal="right" wrapText="1"/>
    </xf>
    <xf numFmtId="49" fontId="23" fillId="0" borderId="2" xfId="0" applyNumberFormat="1" applyFont="1" applyFill="1" applyBorder="1" applyAlignment="1">
      <alignment horizontal="center" wrapText="1"/>
    </xf>
    <xf numFmtId="49" fontId="14" fillId="0" borderId="3" xfId="0" applyNumberFormat="1" applyFont="1" applyFill="1" applyBorder="1" applyAlignment="1">
      <alignment horizontal="left" wrapText="1"/>
    </xf>
    <xf numFmtId="165" fontId="22" fillId="0" borderId="2" xfId="0" applyNumberFormat="1" applyFont="1" applyFill="1" applyBorder="1" applyAlignment="1">
      <alignment horizontal="right" wrapText="1"/>
    </xf>
    <xf numFmtId="165" fontId="9" fillId="0" borderId="2" xfId="0" applyNumberFormat="1" applyFont="1" applyFill="1" applyBorder="1" applyAlignment="1">
      <alignment horizontal="right" wrapText="1"/>
    </xf>
    <xf numFmtId="0" fontId="23" fillId="0" borderId="2" xfId="0" applyFont="1" applyFill="1" applyBorder="1" applyAlignment="1">
      <alignment horizontal="center" wrapText="1"/>
    </xf>
    <xf numFmtId="0" fontId="14" fillId="0" borderId="2" xfId="0" applyFont="1" applyFill="1" applyBorder="1" applyAlignment="1">
      <alignment horizontal="center" wrapText="1"/>
    </xf>
    <xf numFmtId="164" fontId="23" fillId="0" borderId="2" xfId="0" applyNumberFormat="1" applyFont="1" applyFill="1" applyBorder="1" applyAlignment="1">
      <alignment horizontal="right" wrapText="1"/>
    </xf>
    <xf numFmtId="164" fontId="14" fillId="0" borderId="2" xfId="0" applyNumberFormat="1" applyFont="1" applyFill="1" applyBorder="1" applyAlignment="1">
      <alignment horizontal="center" vertical="center" wrapText="1"/>
    </xf>
    <xf numFmtId="164" fontId="14" fillId="0" borderId="2" xfId="0" applyNumberFormat="1" applyFont="1" applyFill="1" applyBorder="1" applyAlignment="1">
      <alignment horizontal="right"/>
    </xf>
    <xf numFmtId="0" fontId="23" fillId="0" borderId="2" xfId="0" applyNumberFormat="1" applyFont="1" applyFill="1" applyBorder="1" applyAlignment="1">
      <alignment horizontal="right"/>
    </xf>
    <xf numFmtId="0" fontId="14" fillId="0" borderId="2" xfId="0" applyNumberFormat="1" applyFont="1" applyFill="1" applyBorder="1" applyAlignment="1">
      <alignment horizontal="center"/>
    </xf>
    <xf numFmtId="49" fontId="14" fillId="0" borderId="2" xfId="0" applyNumberFormat="1" applyFont="1" applyFill="1" applyBorder="1" applyAlignment="1">
      <alignment horizontal="center" wrapText="1"/>
    </xf>
    <xf numFmtId="164" fontId="14" fillId="0" borderId="2" xfId="0" applyNumberFormat="1" applyFont="1" applyFill="1" applyBorder="1" applyAlignment="1">
      <alignment horizontal="right" wrapText="1"/>
    </xf>
    <xf numFmtId="49" fontId="23" fillId="0" borderId="0" xfId="0" applyNumberFormat="1" applyFont="1" applyFill="1" applyBorder="1" applyAlignment="1">
      <alignment horizontal="center" wrapText="1"/>
    </xf>
    <xf numFmtId="0" fontId="23" fillId="0" borderId="0" xfId="0" applyFont="1" applyFill="1" applyBorder="1" applyAlignment="1">
      <alignment horizontal="right" wrapText="1"/>
    </xf>
    <xf numFmtId="1" fontId="23" fillId="0" borderId="0" xfId="0" applyNumberFormat="1" applyFont="1" applyFill="1" applyBorder="1" applyAlignment="1">
      <alignment horizontal="right"/>
    </xf>
    <xf numFmtId="165" fontId="23" fillId="0" borderId="0" xfId="0" applyNumberFormat="1" applyFont="1" applyFill="1" applyBorder="1" applyAlignment="1">
      <alignment horizontal="right"/>
    </xf>
    <xf numFmtId="49" fontId="14" fillId="0" borderId="0" xfId="0" applyNumberFormat="1" applyFont="1" applyFill="1" applyBorder="1" applyAlignment="1">
      <alignment horizontal="center" wrapText="1"/>
    </xf>
    <xf numFmtId="49" fontId="14" fillId="0" borderId="0" xfId="0" applyNumberFormat="1" applyFont="1" applyFill="1" applyBorder="1" applyAlignment="1">
      <alignment horizontal="left" wrapText="1"/>
    </xf>
    <xf numFmtId="4" fontId="14" fillId="0" borderId="0" xfId="0" applyNumberFormat="1" applyFont="1" applyFill="1" applyBorder="1" applyAlignment="1">
      <alignment horizontal="right" wrapText="1"/>
    </xf>
    <xf numFmtId="49" fontId="12" fillId="2" borderId="0" xfId="0" applyNumberFormat="1" applyFont="1" applyFill="1" applyBorder="1" applyAlignment="1">
      <alignment horizontal="left" vertical="center" wrapText="1"/>
    </xf>
    <xf numFmtId="0" fontId="23" fillId="0" borderId="3" xfId="0" applyFont="1" applyFill="1" applyBorder="1" applyAlignment="1">
      <alignment horizontal="center" wrapText="1"/>
    </xf>
    <xf numFmtId="0" fontId="14" fillId="0" borderId="3" xfId="0" applyFont="1" applyFill="1" applyBorder="1" applyAlignment="1">
      <alignment horizontal="center" wrapText="1"/>
    </xf>
    <xf numFmtId="3" fontId="23" fillId="0" borderId="3" xfId="0" applyNumberFormat="1" applyFont="1" applyFill="1" applyBorder="1" applyAlignment="1">
      <alignment horizontal="right" wrapText="1"/>
    </xf>
    <xf numFmtId="3" fontId="23" fillId="0" borderId="5" xfId="0" applyNumberFormat="1" applyFont="1" applyFill="1" applyBorder="1" applyAlignment="1">
      <alignment horizontal="right" wrapText="1"/>
    </xf>
    <xf numFmtId="0" fontId="23" fillId="0" borderId="3" xfId="0" applyFont="1" applyFill="1" applyBorder="1" applyAlignment="1">
      <alignment horizontal="right" wrapText="1"/>
    </xf>
    <xf numFmtId="0" fontId="23" fillId="0" borderId="5" xfId="0" applyFont="1" applyFill="1" applyBorder="1" applyAlignment="1">
      <alignment horizontal="right" wrapText="1"/>
    </xf>
    <xf numFmtId="0" fontId="23" fillId="0" borderId="2" xfId="0" applyFont="1" applyFill="1" applyBorder="1" applyAlignment="1">
      <alignment horizontal="center" wrapText="1"/>
    </xf>
    <xf numFmtId="0" fontId="14" fillId="0" borderId="2" xfId="0" applyFont="1" applyFill="1" applyBorder="1" applyAlignment="1">
      <alignment horizontal="center" vertical="center" wrapText="1"/>
    </xf>
    <xf numFmtId="4" fontId="14" fillId="0" borderId="2" xfId="0" applyNumberFormat="1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wrapText="1"/>
    </xf>
    <xf numFmtId="164" fontId="14" fillId="0" borderId="5" xfId="0" applyNumberFormat="1" applyFont="1" applyFill="1" applyBorder="1" applyAlignment="1">
      <alignment horizontal="right" wrapText="1"/>
    </xf>
    <xf numFmtId="0" fontId="0" fillId="0" borderId="0" xfId="0" applyAlignment="1"/>
    <xf numFmtId="0" fontId="14" fillId="0" borderId="2" xfId="0" applyFont="1" applyFill="1" applyBorder="1" applyAlignment="1">
      <alignment horizontal="center"/>
    </xf>
    <xf numFmtId="0" fontId="4" fillId="0" borderId="0" xfId="0" applyFont="1" applyFill="1" applyAlignment="1">
      <alignment wrapText="1"/>
    </xf>
    <xf numFmtId="0" fontId="14" fillId="2" borderId="2" xfId="0" applyFont="1" applyFill="1" applyBorder="1" applyAlignment="1">
      <alignment horizontal="center" vertical="center" wrapText="1"/>
    </xf>
    <xf numFmtId="0" fontId="0" fillId="2" borderId="0" xfId="0" applyFill="1" applyAlignment="1">
      <alignment horizontal="left" vertical="center" wrapText="1"/>
    </xf>
    <xf numFmtId="49" fontId="23" fillId="0" borderId="3" xfId="0" applyNumberFormat="1" applyFont="1" applyFill="1" applyBorder="1" applyAlignment="1">
      <alignment horizontal="right" wrapText="1"/>
    </xf>
    <xf numFmtId="49" fontId="23" fillId="0" borderId="5" xfId="0" applyNumberFormat="1" applyFont="1" applyFill="1" applyBorder="1" applyAlignment="1">
      <alignment horizontal="right" wrapText="1"/>
    </xf>
    <xf numFmtId="0" fontId="14" fillId="0" borderId="2" xfId="0" applyFont="1" applyFill="1" applyBorder="1" applyAlignment="1">
      <alignment horizontal="center" wrapText="1"/>
    </xf>
    <xf numFmtId="164" fontId="23" fillId="0" borderId="2" xfId="0" applyNumberFormat="1" applyFont="1" applyFill="1" applyBorder="1" applyAlignment="1">
      <alignment horizontal="right" wrapText="1"/>
    </xf>
    <xf numFmtId="49" fontId="23" fillId="0" borderId="2" xfId="0" applyNumberFormat="1" applyFont="1" applyFill="1" applyBorder="1" applyAlignment="1">
      <alignment horizontal="right" wrapText="1"/>
    </xf>
    <xf numFmtId="0" fontId="14" fillId="2" borderId="2" xfId="0" applyFont="1" applyFill="1" applyBorder="1" applyAlignment="1">
      <alignment horizontal="center" vertical="center"/>
    </xf>
    <xf numFmtId="49" fontId="23" fillId="0" borderId="12" xfId="0" applyNumberFormat="1" applyFont="1" applyFill="1" applyBorder="1" applyAlignment="1">
      <alignment horizontal="center" wrapText="1"/>
    </xf>
    <xf numFmtId="49" fontId="23" fillId="0" borderId="3" xfId="0" applyNumberFormat="1" applyFont="1" applyFill="1" applyBorder="1" applyAlignment="1">
      <alignment horizontal="center" wrapText="1"/>
    </xf>
    <xf numFmtId="166" fontId="23" fillId="0" borderId="2" xfId="0" applyNumberFormat="1" applyFont="1" applyFill="1" applyBorder="1" applyAlignment="1">
      <alignment horizontal="right" wrapText="1"/>
    </xf>
    <xf numFmtId="0" fontId="23" fillId="0" borderId="2" xfId="0" applyFont="1" applyFill="1" applyBorder="1" applyAlignment="1">
      <alignment horizontal="center" wrapText="1"/>
    </xf>
    <xf numFmtId="49" fontId="12" fillId="2" borderId="0" xfId="0" applyNumberFormat="1" applyFont="1" applyFill="1" applyBorder="1" applyAlignment="1">
      <alignment horizontal="left" vertical="center" wrapText="1"/>
    </xf>
    <xf numFmtId="0" fontId="14" fillId="0" borderId="2" xfId="0" applyFont="1" applyFill="1" applyBorder="1" applyAlignment="1">
      <alignment horizontal="center" wrapText="1"/>
    </xf>
    <xf numFmtId="0" fontId="14" fillId="0" borderId="2" xfId="0" applyFont="1" applyFill="1" applyBorder="1" applyAlignment="1">
      <alignment horizontal="center" vertical="center" wrapText="1"/>
    </xf>
    <xf numFmtId="0" fontId="0" fillId="2" borderId="0" xfId="0" applyFill="1" applyAlignment="1">
      <alignment horizontal="left" vertical="center" wrapText="1"/>
    </xf>
    <xf numFmtId="4" fontId="14" fillId="0" borderId="2" xfId="0" applyNumberFormat="1" applyFont="1" applyFill="1" applyBorder="1" applyAlignment="1">
      <alignment horizontal="center" vertical="center" wrapText="1"/>
    </xf>
    <xf numFmtId="0" fontId="14" fillId="0" borderId="2" xfId="0" applyFont="1" applyFill="1" applyBorder="1" applyAlignment="1">
      <alignment horizontal="center"/>
    </xf>
    <xf numFmtId="4" fontId="23" fillId="0" borderId="3" xfId="0" applyNumberFormat="1" applyFont="1" applyFill="1" applyBorder="1" applyAlignment="1">
      <alignment horizontal="right" wrapText="1"/>
    </xf>
    <xf numFmtId="4" fontId="23" fillId="0" borderId="5" xfId="0" applyNumberFormat="1" applyFont="1" applyFill="1" applyBorder="1" applyAlignment="1">
      <alignment horizontal="right" wrapText="1"/>
    </xf>
    <xf numFmtId="0" fontId="14" fillId="0" borderId="3" xfId="0" applyFont="1" applyFill="1" applyBorder="1" applyAlignment="1">
      <alignment horizontal="center" vertical="center"/>
    </xf>
    <xf numFmtId="4" fontId="14" fillId="0" borderId="3" xfId="0" applyNumberFormat="1" applyFont="1" applyFill="1" applyBorder="1" applyAlignment="1">
      <alignment horizontal="right" wrapText="1"/>
    </xf>
    <xf numFmtId="4" fontId="14" fillId="0" borderId="5" xfId="0" applyNumberFormat="1" applyFont="1" applyFill="1" applyBorder="1" applyAlignment="1">
      <alignment horizontal="right" wrapText="1"/>
    </xf>
    <xf numFmtId="0" fontId="14" fillId="0" borderId="12" xfId="0" applyFont="1" applyFill="1" applyBorder="1" applyAlignment="1">
      <alignment horizontal="center" vertical="center" wrapText="1"/>
    </xf>
    <xf numFmtId="3" fontId="23" fillId="0" borderId="3" xfId="0" applyNumberFormat="1" applyFont="1" applyFill="1" applyBorder="1" applyAlignment="1">
      <alignment horizontal="right" wrapText="1"/>
    </xf>
    <xf numFmtId="3" fontId="23" fillId="0" borderId="5" xfId="0" applyNumberFormat="1" applyFont="1" applyFill="1" applyBorder="1" applyAlignment="1">
      <alignment horizontal="right" wrapText="1"/>
    </xf>
    <xf numFmtId="49" fontId="14" fillId="0" borderId="2" xfId="0" applyNumberFormat="1" applyFont="1" applyFill="1" applyBorder="1" applyAlignment="1">
      <alignment horizontal="right" wrapText="1"/>
    </xf>
    <xf numFmtId="0" fontId="23" fillId="0" borderId="3" xfId="1" applyFont="1" applyFill="1" applyBorder="1" applyAlignment="1">
      <alignment horizontal="center" wrapText="1"/>
    </xf>
    <xf numFmtId="0" fontId="23" fillId="0" borderId="5" xfId="1" applyFont="1" applyFill="1" applyBorder="1" applyAlignment="1">
      <alignment horizontal="center" wrapText="1"/>
    </xf>
    <xf numFmtId="164" fontId="14" fillId="0" borderId="2" xfId="0" applyNumberFormat="1" applyFont="1" applyFill="1" applyBorder="1" applyAlignment="1">
      <alignment wrapText="1"/>
    </xf>
    <xf numFmtId="3" fontId="9" fillId="0" borderId="3" xfId="0" applyNumberFormat="1" applyFont="1" applyFill="1" applyBorder="1" applyAlignment="1">
      <alignment horizontal="right" wrapText="1"/>
    </xf>
    <xf numFmtId="49" fontId="9" fillId="0" borderId="3" xfId="0" applyNumberFormat="1" applyFont="1" applyFill="1" applyBorder="1" applyAlignment="1">
      <alignment horizontal="right" wrapText="1"/>
    </xf>
    <xf numFmtId="49" fontId="9" fillId="0" borderId="2" xfId="0" applyNumberFormat="1" applyFont="1" applyFill="1" applyBorder="1" applyAlignment="1">
      <alignment horizontal="right" wrapText="1"/>
    </xf>
    <xf numFmtId="0" fontId="22" fillId="0" borderId="2" xfId="0" applyFont="1" applyFill="1" applyBorder="1" applyAlignment="1">
      <alignment horizontal="center" wrapText="1"/>
    </xf>
    <xf numFmtId="0" fontId="22" fillId="0" borderId="7" xfId="0" applyFont="1" applyFill="1" applyBorder="1" applyAlignment="1">
      <alignment horizontal="center" wrapText="1"/>
    </xf>
    <xf numFmtId="0" fontId="23" fillId="0" borderId="12" xfId="0" applyFont="1" applyFill="1" applyBorder="1" applyAlignment="1">
      <alignment horizontal="center" wrapText="1"/>
    </xf>
    <xf numFmtId="164" fontId="23" fillId="0" borderId="12" xfId="0" applyNumberFormat="1" applyFont="1" applyFill="1" applyBorder="1" applyAlignment="1">
      <alignment horizontal="right" wrapText="1"/>
    </xf>
    <xf numFmtId="49" fontId="9" fillId="0" borderId="2" xfId="0" applyNumberFormat="1" applyFont="1" applyFill="1" applyBorder="1" applyAlignment="1">
      <alignment horizontal="center" vertical="center" wrapText="1"/>
    </xf>
    <xf numFmtId="3" fontId="23" fillId="0" borderId="4" xfId="0" applyNumberFormat="1" applyFont="1" applyFill="1" applyBorder="1" applyAlignment="1">
      <alignment horizontal="right" wrapText="1"/>
    </xf>
    <xf numFmtId="3" fontId="9" fillId="0" borderId="4" xfId="0" applyNumberFormat="1" applyFont="1" applyFill="1" applyBorder="1" applyAlignment="1">
      <alignment horizontal="right" wrapText="1"/>
    </xf>
    <xf numFmtId="3" fontId="9" fillId="0" borderId="5" xfId="0" applyNumberFormat="1" applyFont="1" applyFill="1" applyBorder="1" applyAlignment="1">
      <alignment horizontal="right" wrapText="1"/>
    </xf>
    <xf numFmtId="49" fontId="9" fillId="0" borderId="7" xfId="0" applyNumberFormat="1" applyFont="1" applyFill="1" applyBorder="1" applyAlignment="1">
      <alignment horizontal="center" wrapText="1"/>
    </xf>
    <xf numFmtId="3" fontId="22" fillId="0" borderId="3" xfId="0" applyNumberFormat="1" applyFont="1" applyFill="1" applyBorder="1" applyAlignment="1">
      <alignment horizontal="right" wrapText="1"/>
    </xf>
    <xf numFmtId="3" fontId="14" fillId="0" borderId="4" xfId="0" applyNumberFormat="1" applyFont="1" applyFill="1" applyBorder="1" applyAlignment="1">
      <alignment horizontal="right" wrapText="1"/>
    </xf>
    <xf numFmtId="49" fontId="14" fillId="0" borderId="9" xfId="0" applyNumberFormat="1" applyFont="1" applyFill="1" applyBorder="1" applyAlignment="1">
      <alignment horizontal="center" wrapText="1"/>
    </xf>
    <xf numFmtId="49" fontId="14" fillId="0" borderId="11" xfId="0" applyNumberFormat="1" applyFont="1" applyFill="1" applyBorder="1" applyAlignment="1">
      <alignment horizontal="right" wrapText="1"/>
    </xf>
    <xf numFmtId="164" fontId="14" fillId="0" borderId="2" xfId="0" applyNumberFormat="1" applyFont="1" applyFill="1" applyBorder="1" applyAlignment="1">
      <alignment horizontal="right" wrapText="1"/>
    </xf>
    <xf numFmtId="49" fontId="9" fillId="0" borderId="2" xfId="0" applyNumberFormat="1" applyFont="1" applyFill="1" applyBorder="1" applyAlignment="1">
      <alignment wrapText="1"/>
    </xf>
    <xf numFmtId="49" fontId="9" fillId="0" borderId="0" xfId="0" applyNumberFormat="1" applyFont="1" applyFill="1" applyBorder="1" applyAlignment="1">
      <alignment horizontal="center" wrapText="1"/>
    </xf>
    <xf numFmtId="0" fontId="9" fillId="0" borderId="0" xfId="0" applyFont="1" applyFill="1" applyBorder="1" applyAlignment="1">
      <alignment horizontal="justify" wrapText="1"/>
    </xf>
    <xf numFmtId="2" fontId="9" fillId="0" borderId="0" xfId="0" applyNumberFormat="1" applyFont="1" applyFill="1" applyBorder="1" applyAlignment="1">
      <alignment horizontal="center" wrapText="1"/>
    </xf>
    <xf numFmtId="3" fontId="9" fillId="0" borderId="0" xfId="0" applyNumberFormat="1" applyFont="1" applyFill="1" applyBorder="1" applyAlignment="1">
      <alignment horizontal="right" wrapText="1"/>
    </xf>
    <xf numFmtId="164" fontId="9" fillId="0" borderId="0" xfId="0" applyNumberFormat="1" applyFont="1" applyFill="1" applyBorder="1" applyAlignment="1">
      <alignment horizontal="right" wrapText="1"/>
    </xf>
    <xf numFmtId="49" fontId="14" fillId="0" borderId="2" xfId="0" applyNumberFormat="1" applyFont="1" applyFill="1" applyBorder="1" applyAlignment="1">
      <alignment horizontal="center" vertical="center" wrapText="1"/>
    </xf>
    <xf numFmtId="164" fontId="14" fillId="0" borderId="2" xfId="0" applyNumberFormat="1" applyFont="1" applyFill="1" applyBorder="1" applyAlignment="1">
      <alignment horizontal="right" vertical="center" wrapText="1"/>
    </xf>
    <xf numFmtId="0" fontId="14" fillId="0" borderId="12" xfId="0" applyFont="1" applyFill="1" applyBorder="1" applyAlignment="1">
      <alignment horizontal="center" wrapText="1"/>
    </xf>
    <xf numFmtId="164" fontId="9" fillId="0" borderId="12" xfId="0" applyNumberFormat="1" applyFont="1" applyFill="1" applyBorder="1" applyAlignment="1">
      <alignment horizontal="right" wrapText="1"/>
    </xf>
    <xf numFmtId="49" fontId="14" fillId="0" borderId="2" xfId="0" applyNumberFormat="1" applyFont="1" applyFill="1" applyBorder="1" applyAlignment="1">
      <alignment horizontal="center"/>
    </xf>
    <xf numFmtId="165" fontId="14" fillId="0" borderId="2" xfId="0" applyNumberFormat="1" applyFont="1" applyFill="1" applyBorder="1" applyAlignment="1">
      <alignment horizontal="right" wrapText="1"/>
    </xf>
    <xf numFmtId="164" fontId="63" fillId="0" borderId="2" xfId="0" applyNumberFormat="1" applyFont="1" applyFill="1" applyBorder="1" applyAlignment="1">
      <alignment horizontal="right" wrapText="1"/>
    </xf>
    <xf numFmtId="164" fontId="87" fillId="0" borderId="2" xfId="0" applyNumberFormat="1" applyFont="1" applyFill="1" applyBorder="1" applyAlignment="1">
      <alignment horizontal="right" wrapText="1"/>
    </xf>
    <xf numFmtId="49" fontId="23" fillId="0" borderId="3" xfId="0" applyNumberFormat="1" applyFont="1" applyFill="1" applyBorder="1" applyAlignment="1">
      <alignment wrapText="1"/>
    </xf>
    <xf numFmtId="2" fontId="14" fillId="0" borderId="3" xfId="0" applyNumberFormat="1" applyFont="1" applyFill="1" applyBorder="1" applyAlignment="1">
      <alignment horizontal="right" wrapText="1"/>
    </xf>
    <xf numFmtId="2" fontId="14" fillId="0" borderId="2" xfId="0" applyNumberFormat="1" applyFont="1" applyFill="1" applyBorder="1" applyAlignment="1">
      <alignment horizontal="right" wrapText="1"/>
    </xf>
    <xf numFmtId="165" fontId="14" fillId="2" borderId="2" xfId="0" applyNumberFormat="1" applyFont="1" applyFill="1" applyBorder="1" applyAlignment="1"/>
    <xf numFmtId="165" fontId="23" fillId="2" borderId="2" xfId="0" applyNumberFormat="1" applyFont="1" applyFill="1" applyBorder="1" applyAlignment="1"/>
    <xf numFmtId="165" fontId="14" fillId="0" borderId="2" xfId="0" applyNumberFormat="1" applyFont="1" applyFill="1" applyBorder="1" applyAlignment="1"/>
    <xf numFmtId="165" fontId="23" fillId="0" borderId="2" xfId="0" applyNumberFormat="1" applyFont="1" applyFill="1" applyBorder="1" applyAlignment="1"/>
    <xf numFmtId="49" fontId="14" fillId="2" borderId="2" xfId="0" applyNumberFormat="1" applyFont="1" applyFill="1" applyBorder="1" applyAlignment="1">
      <alignment horizontal="center"/>
    </xf>
    <xf numFmtId="0" fontId="11" fillId="0" borderId="0" xfId="0" applyFont="1" applyFill="1" applyBorder="1" applyAlignment="1">
      <alignment horizontal="left" wrapText="1"/>
    </xf>
    <xf numFmtId="0" fontId="4" fillId="0" borderId="0" xfId="0" applyFont="1" applyFill="1" applyBorder="1" applyAlignment="1">
      <alignment horizontal="center" vertical="top"/>
    </xf>
    <xf numFmtId="0" fontId="4" fillId="0" borderId="0" xfId="0" applyFont="1" applyFill="1" applyBorder="1" applyAlignment="1">
      <alignment horizontal="left" vertical="top" wrapText="1"/>
    </xf>
    <xf numFmtId="0" fontId="29" fillId="0" borderId="0" xfId="0" applyFont="1" applyFill="1" applyBorder="1" applyAlignment="1">
      <alignment horizontal="center" vertical="top" wrapText="1"/>
    </xf>
    <xf numFmtId="165" fontId="4" fillId="0" borderId="0" xfId="0" applyNumberFormat="1" applyFont="1" applyFill="1" applyBorder="1" applyAlignment="1">
      <alignment horizontal="right" wrapText="1"/>
    </xf>
    <xf numFmtId="165" fontId="4" fillId="0" borderId="0" xfId="0" applyNumberFormat="1" applyFont="1" applyFill="1" applyBorder="1" applyAlignment="1">
      <alignment horizontal="right"/>
    </xf>
    <xf numFmtId="0" fontId="29" fillId="0" borderId="0" xfId="0" applyFont="1" applyFill="1" applyBorder="1" applyAlignment="1">
      <alignment horizontal="left" wrapText="1"/>
    </xf>
    <xf numFmtId="165" fontId="29" fillId="0" borderId="0" xfId="0" applyNumberFormat="1" applyFont="1" applyFill="1" applyBorder="1" applyAlignment="1">
      <alignment horizontal="right" wrapText="1"/>
    </xf>
    <xf numFmtId="0" fontId="30" fillId="0" borderId="0" xfId="0" applyFont="1" applyFill="1" applyBorder="1" applyAlignment="1">
      <alignment horizontal="center" vertical="top" textRotation="255" wrapText="1"/>
    </xf>
    <xf numFmtId="0" fontId="29" fillId="0" borderId="0" xfId="0" applyFont="1" applyFill="1" applyBorder="1" applyAlignment="1">
      <alignment horizontal="right" vertical="center" wrapText="1"/>
    </xf>
    <xf numFmtId="0" fontId="29" fillId="0" borderId="0" xfId="0" applyFont="1" applyFill="1" applyBorder="1" applyAlignment="1">
      <alignment horizontal="center" vertical="center"/>
    </xf>
    <xf numFmtId="3" fontId="29" fillId="0" borderId="0" xfId="0" applyNumberFormat="1" applyFont="1" applyFill="1" applyBorder="1" applyAlignment="1">
      <alignment horizontal="right" vertical="center" wrapText="1"/>
    </xf>
    <xf numFmtId="165" fontId="29" fillId="0" borderId="0" xfId="0" applyNumberFormat="1" applyFont="1" applyFill="1" applyBorder="1" applyAlignment="1">
      <alignment horizontal="right" vertical="center" wrapText="1"/>
    </xf>
    <xf numFmtId="0" fontId="14" fillId="0" borderId="0" xfId="0" applyFont="1" applyFill="1" applyBorder="1" applyAlignment="1">
      <alignment horizontal="center" vertical="center" wrapText="1"/>
    </xf>
    <xf numFmtId="0" fontId="23" fillId="0" borderId="0" xfId="0" applyFont="1" applyFill="1" applyBorder="1" applyAlignment="1">
      <alignment horizontal="center" vertical="center" wrapText="1"/>
    </xf>
    <xf numFmtId="165" fontId="23" fillId="0" borderId="0" xfId="0" applyNumberFormat="1" applyFont="1" applyFill="1" applyBorder="1" applyAlignment="1">
      <alignment horizontal="right" vertical="center"/>
    </xf>
    <xf numFmtId="165" fontId="22" fillId="0" borderId="2" xfId="0" applyNumberFormat="1" applyFont="1" applyFill="1" applyBorder="1" applyAlignment="1">
      <alignment horizontal="right"/>
    </xf>
    <xf numFmtId="165" fontId="23" fillId="0" borderId="2" xfId="0" applyNumberFormat="1" applyFont="1" applyFill="1" applyBorder="1" applyAlignment="1">
      <alignment horizontal="right" wrapText="1"/>
    </xf>
    <xf numFmtId="0" fontId="14" fillId="0" borderId="2" xfId="0" applyFont="1" applyFill="1" applyBorder="1" applyAlignment="1">
      <alignment horizontal="center" shrinkToFit="1"/>
    </xf>
    <xf numFmtId="0" fontId="9" fillId="0" borderId="2" xfId="0" applyFont="1" applyFill="1" applyBorder="1" applyAlignment="1">
      <alignment horizontal="center" shrinkToFit="1"/>
    </xf>
    <xf numFmtId="0" fontId="9" fillId="0" borderId="2" xfId="0" applyFont="1" applyFill="1" applyBorder="1" applyAlignment="1">
      <alignment horizontal="center"/>
    </xf>
    <xf numFmtId="165" fontId="23" fillId="0" borderId="2" xfId="0" applyNumberFormat="1" applyFont="1" applyFill="1" applyBorder="1" applyAlignment="1">
      <alignment horizontal="right" shrinkToFit="1"/>
    </xf>
    <xf numFmtId="165" fontId="14" fillId="0" borderId="2" xfId="0" applyNumberFormat="1" applyFont="1" applyFill="1" applyBorder="1" applyAlignment="1">
      <alignment horizontal="right" shrinkToFit="1"/>
    </xf>
    <xf numFmtId="165" fontId="22" fillId="0" borderId="2" xfId="0" applyNumberFormat="1" applyFont="1" applyFill="1" applyBorder="1" applyAlignment="1">
      <alignment horizontal="right" shrinkToFit="1"/>
    </xf>
    <xf numFmtId="49" fontId="9" fillId="0" borderId="2" xfId="0" applyNumberFormat="1" applyFont="1" applyFill="1" applyBorder="1" applyAlignment="1">
      <alignment horizontal="center" shrinkToFit="1"/>
    </xf>
    <xf numFmtId="3" fontId="14" fillId="0" borderId="3" xfId="0" applyNumberFormat="1" applyFont="1" applyFill="1" applyBorder="1" applyAlignment="1">
      <alignment horizontal="right" wrapText="1"/>
    </xf>
    <xf numFmtId="3" fontId="14" fillId="0" borderId="5" xfId="0" applyNumberFormat="1" applyFont="1" applyFill="1" applyBorder="1" applyAlignment="1">
      <alignment horizontal="right" wrapText="1"/>
    </xf>
    <xf numFmtId="164" fontId="14" fillId="0" borderId="5" xfId="0" applyNumberFormat="1" applyFont="1" applyFill="1" applyBorder="1" applyAlignment="1">
      <alignment horizontal="right" wrapText="1"/>
    </xf>
    <xf numFmtId="164" fontId="14" fillId="0" borderId="2" xfId="0" applyNumberFormat="1" applyFont="1" applyFill="1" applyBorder="1" applyAlignment="1">
      <alignment horizontal="right" wrapText="1"/>
    </xf>
    <xf numFmtId="2" fontId="23" fillId="0" borderId="3" xfId="0" applyNumberFormat="1" applyFont="1" applyFill="1" applyBorder="1" applyAlignment="1">
      <alignment horizontal="right" wrapText="1"/>
    </xf>
    <xf numFmtId="2" fontId="23" fillId="0" borderId="5" xfId="0" applyNumberFormat="1" applyFont="1" applyFill="1" applyBorder="1" applyAlignment="1">
      <alignment horizontal="right" wrapText="1"/>
    </xf>
    <xf numFmtId="4" fontId="22" fillId="0" borderId="3" xfId="0" applyNumberFormat="1" applyFont="1" applyFill="1" applyBorder="1" applyAlignment="1">
      <alignment horizontal="right" wrapText="1"/>
    </xf>
    <xf numFmtId="165" fontId="23" fillId="0" borderId="2" xfId="0" applyNumberFormat="1" applyFont="1" applyFill="1" applyBorder="1" applyAlignment="1">
      <alignment wrapText="1"/>
    </xf>
    <xf numFmtId="49" fontId="14" fillId="0" borderId="12" xfId="0" applyNumberFormat="1" applyFont="1" applyFill="1" applyBorder="1" applyAlignment="1">
      <alignment horizontal="center" wrapText="1"/>
    </xf>
    <xf numFmtId="165" fontId="23" fillId="0" borderId="12" xfId="0" applyNumberFormat="1" applyFont="1" applyFill="1" applyBorder="1" applyAlignment="1">
      <alignment horizontal="right" wrapText="1"/>
    </xf>
    <xf numFmtId="167" fontId="17" fillId="0" borderId="0" xfId="0" applyNumberFormat="1" applyFont="1" applyFill="1"/>
    <xf numFmtId="0" fontId="14" fillId="0" borderId="2" xfId="0" applyFont="1" applyFill="1" applyBorder="1" applyAlignment="1">
      <alignment horizontal="center" wrapText="1"/>
    </xf>
    <xf numFmtId="0" fontId="14" fillId="0" borderId="2" xfId="0" applyFont="1" applyFill="1" applyBorder="1" applyAlignment="1">
      <alignment horizontal="center" vertical="center" wrapText="1"/>
    </xf>
    <xf numFmtId="4" fontId="14" fillId="0" borderId="2" xfId="0" applyNumberFormat="1" applyFont="1" applyFill="1" applyBorder="1" applyAlignment="1">
      <alignment horizontal="center" vertical="center" wrapText="1"/>
    </xf>
    <xf numFmtId="164" fontId="14" fillId="0" borderId="2" xfId="0" applyNumberFormat="1" applyFont="1" applyFill="1" applyBorder="1" applyAlignment="1">
      <alignment horizontal="right" wrapText="1"/>
    </xf>
    <xf numFmtId="0" fontId="14" fillId="0" borderId="3" xfId="0" applyFont="1" applyFill="1" applyBorder="1" applyAlignment="1">
      <alignment horizontal="left" wrapText="1"/>
    </xf>
    <xf numFmtId="0" fontId="14" fillId="0" borderId="4" xfId="0" applyFont="1" applyFill="1" applyBorder="1" applyAlignment="1">
      <alignment horizontal="left" wrapText="1"/>
    </xf>
    <xf numFmtId="0" fontId="14" fillId="0" borderId="5" xfId="0" applyFont="1" applyFill="1" applyBorder="1" applyAlignment="1">
      <alignment horizontal="left" wrapText="1"/>
    </xf>
    <xf numFmtId="165" fontId="23" fillId="0" borderId="2" xfId="0" applyNumberFormat="1" applyFont="1" applyFill="1" applyBorder="1" applyAlignment="1">
      <alignment horizontal="right" wrapText="1"/>
    </xf>
    <xf numFmtId="164" fontId="9" fillId="0" borderId="2" xfId="0" applyNumberFormat="1" applyFont="1" applyFill="1" applyBorder="1" applyAlignment="1">
      <alignment horizontal="right" wrapText="1"/>
    </xf>
    <xf numFmtId="0" fontId="14" fillId="0" borderId="2" xfId="0" applyFont="1" applyFill="1" applyBorder="1" applyAlignment="1">
      <alignment horizontal="center" vertical="center" wrapText="1"/>
    </xf>
    <xf numFmtId="0" fontId="14" fillId="0" borderId="2" xfId="0" applyFont="1" applyFill="1" applyBorder="1" applyAlignment="1">
      <alignment horizontal="center" wrapText="1"/>
    </xf>
    <xf numFmtId="165" fontId="23" fillId="0" borderId="2" xfId="0" applyNumberFormat="1" applyFont="1" applyFill="1" applyBorder="1" applyAlignment="1">
      <alignment horizontal="right" wrapText="1"/>
    </xf>
    <xf numFmtId="2" fontId="9" fillId="0" borderId="7" xfId="0" applyNumberFormat="1" applyFont="1" applyFill="1" applyBorder="1" applyAlignment="1">
      <alignment horizontal="center" wrapText="1"/>
    </xf>
    <xf numFmtId="2" fontId="9" fillId="0" borderId="8" xfId="0" applyNumberFormat="1" applyFont="1" applyFill="1" applyBorder="1" applyAlignment="1">
      <alignment horizontal="center" wrapText="1"/>
    </xf>
    <xf numFmtId="3" fontId="14" fillId="0" borderId="3" xfId="1" applyNumberFormat="1" applyFont="1" applyFill="1" applyBorder="1" applyAlignment="1">
      <alignment horizontal="right" wrapText="1"/>
    </xf>
    <xf numFmtId="3" fontId="14" fillId="0" borderId="5" xfId="1" applyNumberFormat="1" applyFont="1" applyFill="1" applyBorder="1" applyAlignment="1">
      <alignment horizontal="right" wrapText="1"/>
    </xf>
    <xf numFmtId="0" fontId="25" fillId="0" borderId="0" xfId="0" applyFont="1" applyFill="1" applyBorder="1" applyAlignment="1">
      <alignment vertical="top" wrapText="1"/>
    </xf>
    <xf numFmtId="0" fontId="28" fillId="0" borderId="0" xfId="0" applyFont="1" applyFill="1" applyBorder="1" applyAlignment="1">
      <alignment horizontal="justify" vertical="top" wrapText="1"/>
    </xf>
    <xf numFmtId="0" fontId="14" fillId="0" borderId="2" xfId="0" applyFont="1" applyFill="1" applyBorder="1" applyAlignment="1">
      <alignment horizontal="center" wrapText="1"/>
    </xf>
    <xf numFmtId="0" fontId="14" fillId="0" borderId="2" xfId="0" applyFont="1" applyFill="1" applyBorder="1" applyAlignment="1">
      <alignment horizontal="center" vertical="center" wrapText="1"/>
    </xf>
    <xf numFmtId="4" fontId="14" fillId="0" borderId="2" xfId="0" applyNumberFormat="1" applyFont="1" applyFill="1" applyBorder="1" applyAlignment="1">
      <alignment horizontal="center" vertical="center" wrapText="1"/>
    </xf>
    <xf numFmtId="0" fontId="14" fillId="2" borderId="2" xfId="0" applyFont="1" applyFill="1" applyBorder="1" applyAlignment="1">
      <alignment horizontal="center" vertical="center" wrapText="1"/>
    </xf>
    <xf numFmtId="165" fontId="23" fillId="0" borderId="2" xfId="0" applyNumberFormat="1" applyFont="1" applyFill="1" applyBorder="1" applyAlignment="1">
      <alignment horizontal="right" wrapText="1"/>
    </xf>
    <xf numFmtId="4" fontId="14" fillId="2" borderId="2" xfId="0" applyNumberFormat="1" applyFont="1" applyFill="1" applyBorder="1" applyAlignment="1">
      <alignment horizontal="center" vertical="center" wrapText="1"/>
    </xf>
    <xf numFmtId="0" fontId="23" fillId="0" borderId="0" xfId="0" applyFont="1" applyFill="1" applyBorder="1" applyAlignment="1">
      <alignment horizontal="left" wrapText="1"/>
    </xf>
    <xf numFmtId="0" fontId="9" fillId="0" borderId="0" xfId="0" applyFont="1" applyFill="1" applyBorder="1" applyAlignment="1">
      <alignment horizontal="center" vertical="center" wrapText="1"/>
    </xf>
    <xf numFmtId="168" fontId="89" fillId="0" borderId="0" xfId="0" applyNumberFormat="1" applyFont="1" applyFill="1" applyBorder="1" applyAlignment="1">
      <alignment horizontal="right"/>
    </xf>
    <xf numFmtId="168" fontId="23" fillId="0" borderId="0" xfId="0" applyNumberFormat="1" applyFont="1" applyFill="1" applyBorder="1" applyAlignment="1">
      <alignment horizontal="right"/>
    </xf>
    <xf numFmtId="0" fontId="9" fillId="0" borderId="3" xfId="0" applyFont="1" applyFill="1" applyBorder="1" applyAlignment="1">
      <alignment horizontal="center" vertical="center" wrapText="1"/>
    </xf>
    <xf numFmtId="49" fontId="9" fillId="2" borderId="2" xfId="0" applyNumberFormat="1" applyFont="1" applyFill="1" applyBorder="1" applyAlignment="1">
      <alignment horizontal="center" wrapText="1"/>
    </xf>
    <xf numFmtId="164" fontId="9" fillId="2" borderId="2" xfId="0" applyNumberFormat="1" applyFont="1" applyFill="1" applyBorder="1" applyAlignment="1">
      <alignment horizontal="right"/>
    </xf>
    <xf numFmtId="49" fontId="9" fillId="2" borderId="12" xfId="0" applyNumberFormat="1" applyFont="1" applyFill="1" applyBorder="1" applyAlignment="1">
      <alignment horizontal="center" wrapText="1"/>
    </xf>
    <xf numFmtId="4" fontId="14" fillId="0" borderId="5" xfId="0" applyNumberFormat="1" applyFont="1" applyFill="1" applyBorder="1" applyAlignment="1">
      <alignment horizontal="center" vertical="center" wrapText="1"/>
    </xf>
    <xf numFmtId="0" fontId="14" fillId="0" borderId="2" xfId="1" applyFont="1" applyFill="1" applyBorder="1" applyAlignment="1">
      <alignment horizontal="center" vertical="center" wrapText="1"/>
    </xf>
    <xf numFmtId="0" fontId="0" fillId="0" borderId="0" xfId="0" applyFill="1" applyAlignment="1">
      <alignment wrapText="1"/>
    </xf>
    <xf numFmtId="164" fontId="23" fillId="0" borderId="2" xfId="0" applyNumberFormat="1" applyFont="1" applyFill="1" applyBorder="1" applyAlignment="1">
      <alignment horizontal="right" wrapText="1"/>
    </xf>
    <xf numFmtId="0" fontId="14" fillId="0" borderId="2" xfId="0" applyFont="1" applyFill="1" applyBorder="1" applyAlignment="1">
      <alignment horizontal="center" vertical="center" wrapText="1"/>
    </xf>
    <xf numFmtId="0" fontId="14" fillId="0" borderId="2" xfId="0" applyFont="1" applyFill="1" applyBorder="1" applyAlignment="1">
      <alignment horizontal="center" wrapText="1"/>
    </xf>
    <xf numFmtId="164" fontId="14" fillId="0" borderId="2" xfId="0" applyNumberFormat="1" applyFont="1" applyFill="1" applyBorder="1" applyAlignment="1">
      <alignment horizontal="right" wrapText="1"/>
    </xf>
    <xf numFmtId="0" fontId="14" fillId="0" borderId="3" xfId="0" applyFont="1" applyFill="1" applyBorder="1" applyAlignment="1">
      <alignment horizontal="center" vertical="center" wrapText="1"/>
    </xf>
    <xf numFmtId="49" fontId="12" fillId="2" borderId="0" xfId="0" applyNumberFormat="1" applyFont="1" applyFill="1" applyBorder="1" applyAlignment="1">
      <alignment horizontal="left" vertical="center" wrapText="1"/>
    </xf>
    <xf numFmtId="3" fontId="23" fillId="0" borderId="3" xfId="0" applyNumberFormat="1" applyFont="1" applyFill="1" applyBorder="1" applyAlignment="1">
      <alignment horizontal="right" wrapText="1"/>
    </xf>
    <xf numFmtId="0" fontId="0" fillId="0" borderId="0" xfId="0" applyAlignment="1">
      <alignment horizontal="left" vertical="top" wrapText="1"/>
    </xf>
    <xf numFmtId="0" fontId="11" fillId="0" borderId="0" xfId="0" applyFont="1" applyFill="1" applyBorder="1" applyAlignment="1">
      <alignment horizontal="left" vertical="center"/>
    </xf>
    <xf numFmtId="0" fontId="0" fillId="0" borderId="0" xfId="0" applyAlignment="1">
      <alignment horizontal="left" vertical="center"/>
    </xf>
    <xf numFmtId="0" fontId="0" fillId="0" borderId="0" xfId="0" applyAlignment="1"/>
    <xf numFmtId="164" fontId="9" fillId="0" borderId="0" xfId="13" quotePrefix="1" applyNumberFormat="1" applyFont="1" applyFill="1" applyBorder="1" applyAlignment="1">
      <alignment horizontal="right" vertical="center" wrapText="1"/>
    </xf>
    <xf numFmtId="165" fontId="23" fillId="0" borderId="2" xfId="0" applyNumberFormat="1" applyFont="1" applyFill="1" applyBorder="1" applyAlignment="1">
      <alignment horizontal="right" wrapText="1"/>
    </xf>
    <xf numFmtId="165" fontId="14" fillId="0" borderId="2" xfId="0" applyNumberFormat="1" applyFont="1" applyFill="1" applyBorder="1" applyAlignment="1">
      <alignment horizontal="right" wrapText="1"/>
    </xf>
    <xf numFmtId="0" fontId="9" fillId="0" borderId="0" xfId="0" applyFont="1" applyAlignment="1">
      <alignment horizontal="left" vertical="top"/>
    </xf>
    <xf numFmtId="49" fontId="23" fillId="0" borderId="0" xfId="1" applyNumberFormat="1" applyFont="1" applyFill="1" applyBorder="1" applyAlignment="1">
      <alignment horizontal="center" vertical="center"/>
    </xf>
    <xf numFmtId="49" fontId="23" fillId="0" borderId="0" xfId="1" applyNumberFormat="1" applyFont="1" applyFill="1" applyBorder="1" applyAlignment="1">
      <alignment horizontal="left" vertical="center" wrapText="1"/>
    </xf>
    <xf numFmtId="165" fontId="23" fillId="0" borderId="0" xfId="1" applyNumberFormat="1" applyFont="1" applyFill="1" applyBorder="1" applyAlignment="1">
      <alignment horizontal="center" vertical="center"/>
    </xf>
    <xf numFmtId="3" fontId="23" fillId="2" borderId="0" xfId="1" applyNumberFormat="1" applyFont="1" applyFill="1" applyBorder="1" applyAlignment="1">
      <alignment horizontal="right" vertical="center"/>
    </xf>
    <xf numFmtId="3" fontId="23" fillId="0" borderId="0" xfId="1" applyNumberFormat="1" applyFont="1" applyFill="1" applyBorder="1" applyAlignment="1">
      <alignment horizontal="right" vertical="center"/>
    </xf>
    <xf numFmtId="165" fontId="23" fillId="0" borderId="0" xfId="1" applyNumberFormat="1" applyFont="1" applyFill="1" applyBorder="1" applyAlignment="1">
      <alignment horizontal="right" vertical="center"/>
    </xf>
    <xf numFmtId="164" fontId="9" fillId="0" borderId="5" xfId="1" applyNumberFormat="1" applyFont="1" applyFill="1" applyBorder="1" applyAlignment="1">
      <alignment vertical="center"/>
    </xf>
    <xf numFmtId="0" fontId="9" fillId="0" borderId="2" xfId="1" applyFont="1" applyFill="1" applyBorder="1" applyAlignment="1">
      <alignment horizontal="center"/>
    </xf>
    <xf numFmtId="49" fontId="9" fillId="0" borderId="2" xfId="1" applyNumberFormat="1" applyFont="1" applyFill="1" applyBorder="1" applyAlignment="1">
      <alignment horizontal="center"/>
    </xf>
    <xf numFmtId="0" fontId="9" fillId="0" borderId="2" xfId="1" applyFont="1" applyFill="1" applyBorder="1" applyAlignment="1">
      <alignment horizontal="center" wrapText="1"/>
    </xf>
    <xf numFmtId="49" fontId="12" fillId="2" borderId="0" xfId="0" applyNumberFormat="1" applyFont="1" applyFill="1" applyBorder="1" applyAlignment="1">
      <alignment horizontal="left" vertical="center" wrapText="1"/>
    </xf>
    <xf numFmtId="0" fontId="14" fillId="0" borderId="2" xfId="0" applyFont="1" applyFill="1" applyBorder="1" applyAlignment="1">
      <alignment horizontal="center" wrapText="1"/>
    </xf>
    <xf numFmtId="49" fontId="23" fillId="2" borderId="0" xfId="1" applyNumberFormat="1" applyFont="1" applyFill="1" applyBorder="1" applyAlignment="1">
      <alignment horizontal="left" wrapText="1"/>
    </xf>
    <xf numFmtId="164" fontId="23" fillId="2" borderId="0" xfId="0" applyNumberFormat="1" applyFont="1" applyFill="1" applyBorder="1" applyAlignment="1">
      <alignment wrapText="1"/>
    </xf>
    <xf numFmtId="49" fontId="9" fillId="0" borderId="0" xfId="1" applyNumberFormat="1" applyFont="1" applyFill="1" applyBorder="1" applyAlignment="1">
      <alignment horizontal="center"/>
    </xf>
    <xf numFmtId="49" fontId="9" fillId="0" borderId="0" xfId="1" applyNumberFormat="1" applyFont="1" applyFill="1" applyBorder="1" applyAlignment="1">
      <alignment horizontal="left" vertical="center" wrapText="1"/>
    </xf>
    <xf numFmtId="165" fontId="9" fillId="0" borderId="0" xfId="1" applyNumberFormat="1" applyFont="1" applyFill="1" applyBorder="1" applyAlignment="1">
      <alignment horizontal="center" vertical="center"/>
    </xf>
    <xf numFmtId="3" fontId="9" fillId="2" borderId="0" xfId="1" applyNumberFormat="1" applyFont="1" applyFill="1" applyBorder="1" applyAlignment="1">
      <alignment horizontal="right" vertical="center"/>
    </xf>
    <xf numFmtId="164" fontId="9" fillId="0" borderId="0" xfId="1" applyNumberFormat="1" applyFont="1" applyFill="1" applyBorder="1" applyAlignment="1">
      <alignment vertical="center"/>
    </xf>
    <xf numFmtId="0" fontId="4" fillId="0" borderId="0" xfId="0" applyFont="1" applyFill="1" applyAlignment="1">
      <alignment vertical="top"/>
    </xf>
    <xf numFmtId="0" fontId="14" fillId="0" borderId="12" xfId="0" applyFont="1" applyFill="1" applyBorder="1" applyAlignment="1">
      <alignment vertical="center" wrapText="1"/>
    </xf>
    <xf numFmtId="2" fontId="14" fillId="0" borderId="12" xfId="0" applyNumberFormat="1" applyFont="1" applyFill="1" applyBorder="1" applyAlignment="1">
      <alignment vertical="center" wrapText="1"/>
    </xf>
    <xf numFmtId="0" fontId="14" fillId="0" borderId="2" xfId="0" applyFont="1" applyFill="1" applyBorder="1" applyAlignment="1">
      <alignment vertical="center"/>
    </xf>
    <xf numFmtId="0" fontId="14" fillId="0" borderId="2" xfId="0" applyFont="1" applyFill="1" applyBorder="1" applyAlignment="1">
      <alignment horizontal="center" wrapText="1"/>
    </xf>
    <xf numFmtId="4" fontId="14" fillId="0" borderId="2" xfId="0" applyNumberFormat="1" applyFont="1" applyFill="1" applyBorder="1" applyAlignment="1">
      <alignment horizontal="center" vertical="center" wrapText="1"/>
    </xf>
    <xf numFmtId="0" fontId="14" fillId="0" borderId="2" xfId="0" applyFont="1" applyFill="1" applyBorder="1" applyAlignment="1">
      <alignment horizontal="center" vertical="center" wrapText="1"/>
    </xf>
    <xf numFmtId="164" fontId="9" fillId="0" borderId="0" xfId="13" applyNumberFormat="1" applyFont="1" applyFill="1" applyBorder="1" applyAlignment="1" applyProtection="1">
      <alignment horizontal="right" vertical="center" wrapText="1"/>
    </xf>
    <xf numFmtId="0" fontId="14" fillId="0" borderId="0" xfId="0" applyFont="1" applyFill="1" applyAlignment="1">
      <alignment horizontal="center" vertical="center" wrapText="1"/>
    </xf>
    <xf numFmtId="0" fontId="14" fillId="0" borderId="0" xfId="0" applyFont="1" applyFill="1" applyAlignment="1">
      <alignment horizontal="center" vertical="center" wrapText="1"/>
    </xf>
    <xf numFmtId="0" fontId="23" fillId="0" borderId="3" xfId="0" applyFont="1" applyFill="1" applyBorder="1" applyAlignment="1">
      <alignment horizontal="right"/>
    </xf>
    <xf numFmtId="0" fontId="23" fillId="0" borderId="4" xfId="0" applyFont="1" applyFill="1" applyBorder="1" applyAlignment="1">
      <alignment horizontal="right"/>
    </xf>
    <xf numFmtId="0" fontId="23" fillId="0" borderId="5" xfId="0" applyFont="1" applyFill="1" applyBorder="1" applyAlignment="1">
      <alignment horizontal="right"/>
    </xf>
    <xf numFmtId="49" fontId="12" fillId="2" borderId="6" xfId="0" applyNumberFormat="1" applyFont="1" applyFill="1" applyBorder="1" applyAlignment="1">
      <alignment horizontal="left" vertical="center" wrapText="1"/>
    </xf>
    <xf numFmtId="0" fontId="108" fillId="2" borderId="0" xfId="0" applyFont="1" applyFill="1" applyAlignment="1">
      <alignment horizontal="center" vertical="center" wrapText="1"/>
    </xf>
    <xf numFmtId="0" fontId="23" fillId="0" borderId="3" xfId="0" applyFont="1" applyFill="1" applyBorder="1" applyAlignment="1">
      <alignment horizontal="center" wrapText="1"/>
    </xf>
    <xf numFmtId="0" fontId="23" fillId="0" borderId="5" xfId="0" applyFont="1" applyFill="1" applyBorder="1" applyAlignment="1">
      <alignment horizontal="center" wrapText="1"/>
    </xf>
    <xf numFmtId="164" fontId="9" fillId="0" borderId="12" xfId="0" applyNumberFormat="1" applyFont="1" applyFill="1" applyBorder="1" applyAlignment="1">
      <alignment horizontal="right" wrapText="1"/>
    </xf>
    <xf numFmtId="2" fontId="23" fillId="0" borderId="2" xfId="0" applyNumberFormat="1" applyFont="1" applyFill="1" applyBorder="1" applyAlignment="1">
      <alignment horizontal="center" wrapText="1"/>
    </xf>
    <xf numFmtId="49" fontId="23" fillId="0" borderId="3" xfId="0" applyNumberFormat="1" applyFont="1" applyFill="1" applyBorder="1" applyAlignment="1">
      <alignment horizontal="right" wrapText="1"/>
    </xf>
    <xf numFmtId="49" fontId="23" fillId="0" borderId="5" xfId="0" applyNumberFormat="1" applyFont="1" applyFill="1" applyBorder="1" applyAlignment="1">
      <alignment horizontal="right" wrapText="1"/>
    </xf>
    <xf numFmtId="0" fontId="9" fillId="0" borderId="2" xfId="0" applyFont="1" applyFill="1" applyBorder="1" applyAlignment="1">
      <alignment horizontal="justify" wrapText="1"/>
    </xf>
    <xf numFmtId="2" fontId="9" fillId="0" borderId="2" xfId="0" applyNumberFormat="1" applyFont="1" applyFill="1" applyBorder="1" applyAlignment="1">
      <alignment horizontal="center" wrapText="1"/>
    </xf>
    <xf numFmtId="164" fontId="9" fillId="0" borderId="2" xfId="0" applyNumberFormat="1" applyFont="1" applyFill="1" applyBorder="1" applyAlignment="1">
      <alignment horizontal="right" wrapText="1"/>
    </xf>
    <xf numFmtId="164" fontId="9" fillId="0" borderId="3" xfId="0" applyNumberFormat="1" applyFont="1" applyFill="1" applyBorder="1" applyAlignment="1">
      <alignment horizontal="right" wrapText="1"/>
    </xf>
    <xf numFmtId="164" fontId="9" fillId="0" borderId="5" xfId="0" applyNumberFormat="1" applyFont="1" applyFill="1" applyBorder="1" applyAlignment="1">
      <alignment horizontal="right" wrapText="1"/>
    </xf>
    <xf numFmtId="0" fontId="23" fillId="0" borderId="4" xfId="0" applyFont="1" applyFill="1" applyBorder="1" applyAlignment="1">
      <alignment horizontal="center" wrapText="1"/>
    </xf>
    <xf numFmtId="0" fontId="23" fillId="0" borderId="2" xfId="0" applyFont="1" applyFill="1" applyBorder="1" applyAlignment="1">
      <alignment horizontal="right" wrapText="1"/>
    </xf>
    <xf numFmtId="0" fontId="32" fillId="0" borderId="0" xfId="0" applyFont="1" applyFill="1" applyAlignment="1">
      <alignment horizontal="center" vertical="top" wrapText="1"/>
    </xf>
    <xf numFmtId="0" fontId="9" fillId="0" borderId="0" xfId="0" applyFont="1" applyAlignment="1">
      <alignment horizontal="center" vertical="top" wrapText="1"/>
    </xf>
    <xf numFmtId="0" fontId="66" fillId="0" borderId="0" xfId="0" applyFont="1" applyAlignment="1">
      <alignment horizontal="center" vertical="top" wrapText="1"/>
    </xf>
    <xf numFmtId="4" fontId="14" fillId="0" borderId="2" xfId="0" applyNumberFormat="1" applyFont="1" applyFill="1" applyBorder="1" applyAlignment="1">
      <alignment horizontal="center" vertical="center" wrapText="1"/>
    </xf>
    <xf numFmtId="0" fontId="9" fillId="0" borderId="3" xfId="0" applyFont="1" applyFill="1" applyBorder="1" applyAlignment="1">
      <alignment horizontal="center" wrapText="1"/>
    </xf>
    <xf numFmtId="0" fontId="9" fillId="0" borderId="4" xfId="0" applyFont="1" applyFill="1" applyBorder="1" applyAlignment="1">
      <alignment horizontal="center" wrapText="1"/>
    </xf>
    <xf numFmtId="49" fontId="9" fillId="0" borderId="2" xfId="0" applyNumberFormat="1" applyFont="1" applyFill="1" applyBorder="1" applyAlignment="1">
      <alignment horizontal="right" wrapText="1"/>
    </xf>
    <xf numFmtId="164" fontId="23" fillId="0" borderId="2" xfId="0" applyNumberFormat="1" applyFont="1" applyFill="1" applyBorder="1" applyAlignment="1">
      <alignment horizontal="right" wrapText="1"/>
    </xf>
    <xf numFmtId="3" fontId="23" fillId="0" borderId="2" xfId="0" applyNumberFormat="1" applyFont="1" applyFill="1" applyBorder="1" applyAlignment="1">
      <alignment horizontal="right" wrapText="1"/>
    </xf>
    <xf numFmtId="3" fontId="23" fillId="0" borderId="3" xfId="0" applyNumberFormat="1" applyFont="1" applyFill="1" applyBorder="1" applyAlignment="1">
      <alignment horizontal="right" wrapText="1"/>
    </xf>
    <xf numFmtId="3" fontId="23" fillId="0" borderId="5" xfId="0" applyNumberFormat="1" applyFont="1" applyFill="1" applyBorder="1" applyAlignment="1">
      <alignment horizontal="right" wrapText="1"/>
    </xf>
    <xf numFmtId="0" fontId="23" fillId="0" borderId="3" xfId="0" applyFont="1" applyFill="1" applyBorder="1" applyAlignment="1">
      <alignment horizontal="right" wrapText="1"/>
    </xf>
    <xf numFmtId="0" fontId="23" fillId="0" borderId="4" xfId="0" applyFont="1" applyFill="1" applyBorder="1" applyAlignment="1">
      <alignment horizontal="right" wrapText="1"/>
    </xf>
    <xf numFmtId="0" fontId="23" fillId="0" borderId="5" xfId="0" applyFont="1" applyFill="1" applyBorder="1" applyAlignment="1">
      <alignment horizontal="right" wrapText="1"/>
    </xf>
    <xf numFmtId="3" fontId="9" fillId="0" borderId="3" xfId="0" applyNumberFormat="1" applyFont="1" applyFill="1" applyBorder="1" applyAlignment="1">
      <alignment horizontal="right" wrapText="1"/>
    </xf>
    <xf numFmtId="0" fontId="0" fillId="0" borderId="5" xfId="0" applyFill="1" applyBorder="1" applyAlignment="1">
      <alignment horizontal="right" wrapText="1"/>
    </xf>
    <xf numFmtId="0" fontId="23" fillId="0" borderId="2" xfId="0" applyFont="1" applyFill="1" applyBorder="1" applyAlignment="1">
      <alignment horizontal="center" wrapText="1"/>
    </xf>
    <xf numFmtId="49" fontId="23" fillId="0" borderId="2" xfId="0" applyNumberFormat="1" applyFont="1" applyFill="1" applyBorder="1" applyAlignment="1">
      <alignment horizontal="right" wrapText="1"/>
    </xf>
    <xf numFmtId="0" fontId="14" fillId="0" borderId="2" xfId="0" applyFont="1" applyFill="1" applyBorder="1" applyAlignment="1">
      <alignment horizontal="center" vertical="center" wrapText="1"/>
    </xf>
    <xf numFmtId="14" fontId="107" fillId="2" borderId="0" xfId="0" applyNumberFormat="1" applyFont="1" applyFill="1" applyBorder="1" applyAlignment="1">
      <alignment horizontal="center" vertical="top" wrapText="1"/>
    </xf>
    <xf numFmtId="0" fontId="107" fillId="2" borderId="0" xfId="0" applyFont="1" applyFill="1" applyBorder="1" applyAlignment="1">
      <alignment horizontal="center" vertical="top" wrapText="1"/>
    </xf>
    <xf numFmtId="49" fontId="12" fillId="2" borderId="0" xfId="0" applyNumberFormat="1" applyFont="1" applyFill="1" applyBorder="1" applyAlignment="1">
      <alignment horizontal="left" vertical="center" wrapText="1"/>
    </xf>
    <xf numFmtId="0" fontId="66" fillId="2" borderId="0" xfId="0" applyFont="1" applyFill="1" applyBorder="1" applyAlignment="1">
      <alignment horizontal="left" vertical="top" wrapText="1"/>
    </xf>
    <xf numFmtId="3" fontId="9" fillId="0" borderId="2" xfId="0" applyNumberFormat="1" applyFont="1" applyFill="1" applyBorder="1" applyAlignment="1">
      <alignment horizontal="right" wrapText="1"/>
    </xf>
    <xf numFmtId="0" fontId="9" fillId="0" borderId="3" xfId="0" applyFont="1" applyFill="1" applyBorder="1" applyAlignment="1">
      <alignment wrapText="1"/>
    </xf>
    <xf numFmtId="0" fontId="23" fillId="0" borderId="4" xfId="0" applyFont="1" applyFill="1" applyBorder="1" applyAlignment="1">
      <alignment wrapText="1"/>
    </xf>
    <xf numFmtId="0" fontId="23" fillId="0" borderId="5" xfId="0" applyFont="1" applyFill="1" applyBorder="1" applyAlignment="1">
      <alignment wrapText="1"/>
    </xf>
    <xf numFmtId="164" fontId="14" fillId="0" borderId="2" xfId="0" applyNumberFormat="1" applyFont="1" applyFill="1" applyBorder="1" applyAlignment="1">
      <alignment horizontal="right" wrapText="1"/>
    </xf>
    <xf numFmtId="0" fontId="14" fillId="0" borderId="3" xfId="0" applyFont="1" applyFill="1" applyBorder="1" applyAlignment="1">
      <alignment horizontal="center" vertical="center" wrapText="1"/>
    </xf>
    <xf numFmtId="0" fontId="14" fillId="0" borderId="4" xfId="0" applyFont="1" applyFill="1" applyBorder="1" applyAlignment="1">
      <alignment horizontal="center" vertical="center" wrapText="1"/>
    </xf>
    <xf numFmtId="0" fontId="14" fillId="0" borderId="5" xfId="0" applyFont="1" applyFill="1" applyBorder="1" applyAlignment="1">
      <alignment horizontal="center" vertical="center" wrapText="1"/>
    </xf>
    <xf numFmtId="0" fontId="14" fillId="0" borderId="2" xfId="0" applyFont="1" applyFill="1" applyBorder="1" applyAlignment="1">
      <alignment horizontal="justify" wrapText="1"/>
    </xf>
    <xf numFmtId="3" fontId="14" fillId="0" borderId="3" xfId="0" applyNumberFormat="1" applyFont="1" applyFill="1" applyBorder="1" applyAlignment="1">
      <alignment horizontal="right" wrapText="1"/>
    </xf>
    <xf numFmtId="3" fontId="14" fillId="0" borderId="5" xfId="0" applyNumberFormat="1" applyFont="1" applyFill="1" applyBorder="1" applyAlignment="1">
      <alignment horizontal="right" wrapText="1"/>
    </xf>
    <xf numFmtId="0" fontId="14" fillId="0" borderId="3" xfId="0" applyFont="1" applyFill="1" applyBorder="1" applyAlignment="1">
      <alignment horizontal="left" wrapText="1"/>
    </xf>
    <xf numFmtId="0" fontId="14" fillId="0" borderId="4" xfId="0" applyFont="1" applyFill="1" applyBorder="1" applyAlignment="1">
      <alignment horizontal="left" wrapText="1"/>
    </xf>
    <xf numFmtId="0" fontId="14" fillId="0" borderId="5" xfId="0" applyFont="1" applyFill="1" applyBorder="1" applyAlignment="1">
      <alignment horizontal="left" wrapText="1"/>
    </xf>
    <xf numFmtId="0" fontId="9" fillId="0" borderId="3" xfId="0" applyFont="1" applyFill="1" applyBorder="1" applyAlignment="1">
      <alignment horizontal="justify" wrapText="1"/>
    </xf>
    <xf numFmtId="0" fontId="9" fillId="0" borderId="4" xfId="0" applyFont="1" applyFill="1" applyBorder="1" applyAlignment="1">
      <alignment horizontal="justify" wrapText="1"/>
    </xf>
    <xf numFmtId="0" fontId="9" fillId="0" borderId="5" xfId="0" applyFont="1" applyFill="1" applyBorder="1" applyAlignment="1">
      <alignment horizontal="justify" wrapText="1"/>
    </xf>
    <xf numFmtId="0" fontId="14" fillId="0" borderId="3" xfId="0" applyFont="1" applyFill="1" applyBorder="1" applyAlignment="1">
      <alignment horizontal="center" wrapText="1"/>
    </xf>
    <xf numFmtId="0" fontId="14" fillId="0" borderId="5" xfId="0" applyFont="1" applyFill="1" applyBorder="1" applyAlignment="1">
      <alignment horizontal="center" wrapText="1"/>
    </xf>
    <xf numFmtId="49" fontId="14" fillId="0" borderId="3" xfId="0" applyNumberFormat="1" applyFont="1" applyFill="1" applyBorder="1" applyAlignment="1">
      <alignment horizontal="right" wrapText="1"/>
    </xf>
    <xf numFmtId="49" fontId="14" fillId="0" borderId="5" xfId="0" applyNumberFormat="1" applyFont="1" applyFill="1" applyBorder="1" applyAlignment="1">
      <alignment horizontal="right" wrapText="1"/>
    </xf>
    <xf numFmtId="0" fontId="14" fillId="0" borderId="3" xfId="0" applyFont="1" applyFill="1" applyBorder="1" applyAlignment="1">
      <alignment wrapText="1"/>
    </xf>
    <xf numFmtId="0" fontId="14" fillId="0" borderId="4" xfId="0" applyFont="1" applyFill="1" applyBorder="1" applyAlignment="1">
      <alignment wrapText="1"/>
    </xf>
    <xf numFmtId="0" fontId="14" fillId="0" borderId="5" xfId="0" applyFont="1" applyFill="1" applyBorder="1" applyAlignment="1">
      <alignment wrapText="1"/>
    </xf>
    <xf numFmtId="0" fontId="14" fillId="0" borderId="2" xfId="1" applyFont="1" applyFill="1" applyBorder="1" applyAlignment="1">
      <alignment horizontal="center" wrapText="1"/>
    </xf>
    <xf numFmtId="3" fontId="9" fillId="0" borderId="5" xfId="0" applyNumberFormat="1" applyFont="1" applyFill="1" applyBorder="1" applyAlignment="1">
      <alignment horizontal="right" wrapText="1"/>
    </xf>
    <xf numFmtId="0" fontId="14" fillId="0" borderId="2" xfId="0" applyFont="1" applyFill="1" applyBorder="1" applyAlignment="1">
      <alignment horizontal="left" wrapText="1"/>
    </xf>
    <xf numFmtId="0" fontId="0" fillId="0" borderId="5" xfId="0" applyFont="1" applyFill="1" applyBorder="1" applyAlignment="1">
      <alignment horizontal="right" wrapText="1"/>
    </xf>
    <xf numFmtId="1" fontId="23" fillId="0" borderId="3" xfId="0" applyNumberFormat="1" applyFont="1" applyFill="1" applyBorder="1" applyAlignment="1">
      <alignment horizontal="right" wrapText="1"/>
    </xf>
    <xf numFmtId="1" fontId="0" fillId="0" borderId="5" xfId="0" applyNumberFormat="1" applyFill="1" applyBorder="1" applyAlignment="1">
      <alignment horizontal="right" wrapText="1"/>
    </xf>
    <xf numFmtId="0" fontId="14" fillId="0" borderId="2" xfId="0" applyFont="1" applyFill="1" applyBorder="1" applyAlignment="1">
      <alignment horizontal="center" wrapText="1"/>
    </xf>
    <xf numFmtId="3" fontId="14" fillId="0" borderId="2" xfId="0" applyNumberFormat="1" applyFont="1" applyFill="1" applyBorder="1" applyAlignment="1">
      <alignment horizontal="right" wrapText="1"/>
    </xf>
    <xf numFmtId="0" fontId="64" fillId="0" borderId="5" xfId="0" applyFont="1" applyFill="1" applyBorder="1" applyAlignment="1">
      <alignment horizontal="right" wrapText="1"/>
    </xf>
    <xf numFmtId="164" fontId="14" fillId="0" borderId="3" xfId="0" applyNumberFormat="1" applyFont="1" applyFill="1" applyBorder="1" applyAlignment="1">
      <alignment horizontal="right" wrapText="1"/>
    </xf>
    <xf numFmtId="164" fontId="14" fillId="0" borderId="5" xfId="0" applyNumberFormat="1" applyFont="1" applyFill="1" applyBorder="1" applyAlignment="1">
      <alignment horizontal="right" wrapText="1"/>
    </xf>
    <xf numFmtId="0" fontId="0" fillId="0" borderId="4" xfId="0" applyFill="1" applyBorder="1" applyAlignment="1">
      <alignment horizontal="right" wrapText="1"/>
    </xf>
    <xf numFmtId="0" fontId="23" fillId="0" borderId="3" xfId="0" applyFont="1" applyFill="1" applyBorder="1" applyAlignment="1">
      <alignment wrapText="1"/>
    </xf>
    <xf numFmtId="0" fontId="64" fillId="0" borderId="5" xfId="0" applyFont="1" applyFill="1" applyBorder="1" applyAlignment="1">
      <alignment wrapText="1"/>
    </xf>
    <xf numFmtId="3" fontId="14" fillId="0" borderId="3" xfId="0" applyNumberFormat="1" applyFont="1" applyFill="1" applyBorder="1" applyAlignment="1">
      <alignment wrapText="1"/>
    </xf>
    <xf numFmtId="0" fontId="0" fillId="0" borderId="5" xfId="0" applyFill="1" applyBorder="1" applyAlignment="1">
      <alignment wrapText="1"/>
    </xf>
    <xf numFmtId="0" fontId="9" fillId="0" borderId="3" xfId="1" applyFont="1" applyFill="1" applyBorder="1" applyAlignment="1">
      <alignment horizontal="center" wrapText="1"/>
    </xf>
    <xf numFmtId="0" fontId="0" fillId="0" borderId="5" xfId="0" applyFont="1" applyFill="1" applyBorder="1" applyAlignment="1">
      <alignment horizontal="center" wrapText="1"/>
    </xf>
    <xf numFmtId="0" fontId="14" fillId="0" borderId="2" xfId="1" applyFont="1" applyFill="1" applyBorder="1" applyAlignment="1">
      <alignment horizontal="center" vertical="center" wrapText="1"/>
    </xf>
    <xf numFmtId="0" fontId="14" fillId="0" borderId="3" xfId="0" applyNumberFormat="1" applyFont="1" applyFill="1" applyBorder="1" applyAlignment="1">
      <alignment horizontal="right" wrapText="1"/>
    </xf>
    <xf numFmtId="0" fontId="42" fillId="0" borderId="5" xfId="0" applyFont="1" applyFill="1" applyBorder="1" applyAlignment="1">
      <alignment horizontal="right" wrapText="1"/>
    </xf>
    <xf numFmtId="3" fontId="0" fillId="0" borderId="5" xfId="0" applyNumberFormat="1" applyFill="1" applyBorder="1" applyAlignment="1">
      <alignment horizontal="right" wrapText="1"/>
    </xf>
    <xf numFmtId="1" fontId="23" fillId="0" borderId="5" xfId="0" applyNumberFormat="1" applyFont="1" applyFill="1" applyBorder="1" applyAlignment="1">
      <alignment horizontal="right" wrapText="1"/>
    </xf>
    <xf numFmtId="0" fontId="14" fillId="0" borderId="3" xfId="1" applyFont="1" applyFill="1" applyBorder="1" applyAlignment="1">
      <alignment horizontal="center" wrapText="1"/>
    </xf>
    <xf numFmtId="0" fontId="42" fillId="0" borderId="5" xfId="0" applyFont="1" applyFill="1" applyBorder="1" applyAlignment="1">
      <alignment horizontal="center" wrapText="1"/>
    </xf>
    <xf numFmtId="0" fontId="23" fillId="0" borderId="2" xfId="1" applyFont="1" applyFill="1" applyBorder="1" applyAlignment="1">
      <alignment horizontal="center" wrapText="1"/>
    </xf>
    <xf numFmtId="0" fontId="101" fillId="2" borderId="0" xfId="0" applyFont="1" applyFill="1" applyAlignment="1">
      <alignment horizontal="center" vertical="center"/>
    </xf>
    <xf numFmtId="0" fontId="0" fillId="2" borderId="0" xfId="0" applyFill="1" applyAlignment="1">
      <alignment horizontal="center" vertical="center"/>
    </xf>
    <xf numFmtId="0" fontId="0" fillId="0" borderId="5" xfId="0" applyFont="1" applyFill="1" applyBorder="1" applyAlignment="1">
      <alignment wrapText="1"/>
    </xf>
    <xf numFmtId="3" fontId="23" fillId="0" borderId="3" xfId="0" applyNumberFormat="1" applyFont="1" applyFill="1" applyBorder="1" applyAlignment="1">
      <alignment wrapText="1"/>
    </xf>
    <xf numFmtId="0" fontId="23" fillId="0" borderId="3" xfId="1" applyFont="1" applyFill="1" applyBorder="1" applyAlignment="1">
      <alignment horizontal="center" wrapText="1"/>
    </xf>
    <xf numFmtId="0" fontId="0" fillId="0" borderId="5" xfId="0" applyFill="1" applyBorder="1" applyAlignment="1">
      <alignment horizontal="center" wrapText="1"/>
    </xf>
    <xf numFmtId="0" fontId="23" fillId="0" borderId="3" xfId="0" applyNumberFormat="1" applyFont="1" applyFill="1" applyBorder="1" applyAlignment="1">
      <alignment horizontal="right" wrapText="1"/>
    </xf>
    <xf numFmtId="3" fontId="23" fillId="0" borderId="12" xfId="0" applyNumberFormat="1" applyFont="1" applyFill="1" applyBorder="1" applyAlignment="1">
      <alignment horizontal="right" wrapText="1"/>
    </xf>
    <xf numFmtId="0" fontId="42" fillId="0" borderId="4" xfId="0" applyFont="1" applyFill="1" applyBorder="1" applyAlignment="1">
      <alignment wrapText="1"/>
    </xf>
    <xf numFmtId="0" fontId="42" fillId="0" borderId="5" xfId="0" applyFont="1" applyFill="1" applyBorder="1" applyAlignment="1">
      <alignment wrapText="1"/>
    </xf>
    <xf numFmtId="0" fontId="23" fillId="0" borderId="5" xfId="1" applyFont="1" applyFill="1" applyBorder="1" applyAlignment="1">
      <alignment horizontal="center" wrapText="1"/>
    </xf>
    <xf numFmtId="0" fontId="14" fillId="0" borderId="3" xfId="0" applyFont="1" applyFill="1" applyBorder="1" applyAlignment="1">
      <alignment horizontal="right" wrapText="1"/>
    </xf>
    <xf numFmtId="3" fontId="14" fillId="2" borderId="3" xfId="0" applyNumberFormat="1" applyFont="1" applyFill="1" applyBorder="1" applyAlignment="1">
      <alignment horizontal="right"/>
    </xf>
    <xf numFmtId="3" fontId="14" fillId="2" borderId="5" xfId="0" applyNumberFormat="1" applyFont="1" applyFill="1" applyBorder="1" applyAlignment="1">
      <alignment horizontal="right"/>
    </xf>
    <xf numFmtId="0" fontId="9" fillId="2" borderId="2" xfId="0" applyFont="1" applyFill="1" applyBorder="1" applyAlignment="1">
      <alignment horizontal="right"/>
    </xf>
    <xf numFmtId="0" fontId="9" fillId="2" borderId="3" xfId="0" applyFont="1" applyFill="1" applyBorder="1" applyAlignment="1">
      <alignment horizontal="right"/>
    </xf>
    <xf numFmtId="0" fontId="9" fillId="2" borderId="5" xfId="0" applyFont="1" applyFill="1" applyBorder="1" applyAlignment="1">
      <alignment horizontal="right"/>
    </xf>
    <xf numFmtId="0" fontId="14" fillId="2" borderId="2" xfId="0" applyFont="1" applyFill="1" applyBorder="1" applyAlignment="1">
      <alignment horizontal="right"/>
    </xf>
    <xf numFmtId="49" fontId="23" fillId="0" borderId="4" xfId="0" applyNumberFormat="1" applyFont="1" applyFill="1" applyBorder="1" applyAlignment="1">
      <alignment horizontal="right" wrapText="1"/>
    </xf>
    <xf numFmtId="49" fontId="14" fillId="0" borderId="2" xfId="0" applyNumberFormat="1" applyFont="1" applyFill="1" applyBorder="1" applyAlignment="1">
      <alignment horizontal="right" wrapText="1"/>
    </xf>
    <xf numFmtId="0" fontId="9" fillId="0" borderId="5" xfId="0" applyFont="1" applyFill="1" applyBorder="1" applyAlignment="1">
      <alignment horizontal="center" wrapText="1"/>
    </xf>
    <xf numFmtId="0" fontId="14" fillId="2" borderId="2" xfId="0" applyFont="1" applyFill="1" applyBorder="1" applyAlignment="1">
      <alignment horizontal="center" vertical="center" wrapText="1"/>
    </xf>
    <xf numFmtId="0" fontId="0" fillId="0" borderId="2" xfId="0" applyFill="1" applyBorder="1" applyAlignment="1">
      <alignment wrapText="1"/>
    </xf>
    <xf numFmtId="164" fontId="23" fillId="0" borderId="3" xfId="0" applyNumberFormat="1" applyFont="1" applyFill="1" applyBorder="1" applyAlignment="1">
      <alignment horizontal="right"/>
    </xf>
    <xf numFmtId="0" fontId="0" fillId="0" borderId="5" xfId="0" applyFill="1" applyBorder="1" applyAlignment="1">
      <alignment horizontal="right"/>
    </xf>
    <xf numFmtId="164" fontId="23" fillId="0" borderId="3" xfId="0" applyNumberFormat="1" applyFont="1" applyFill="1" applyBorder="1" applyAlignment="1">
      <alignment horizontal="right" wrapText="1"/>
    </xf>
    <xf numFmtId="164" fontId="23" fillId="0" borderId="5" xfId="0" applyNumberFormat="1" applyFont="1" applyFill="1" applyBorder="1" applyAlignment="1">
      <alignment horizontal="right" wrapText="1"/>
    </xf>
    <xf numFmtId="4" fontId="14" fillId="0" borderId="3" xfId="0" applyNumberFormat="1" applyFont="1" applyFill="1" applyBorder="1" applyAlignment="1">
      <alignment horizontal="right" wrapText="1"/>
    </xf>
    <xf numFmtId="4" fontId="14" fillId="0" borderId="5" xfId="0" applyNumberFormat="1" applyFont="1" applyFill="1" applyBorder="1" applyAlignment="1">
      <alignment horizontal="right" wrapText="1"/>
    </xf>
    <xf numFmtId="0" fontId="14" fillId="0" borderId="3" xfId="0" applyFont="1" applyFill="1" applyBorder="1" applyAlignment="1">
      <alignment horizontal="justify" wrapText="1"/>
    </xf>
    <xf numFmtId="0" fontId="14" fillId="0" borderId="4" xfId="0" applyFont="1" applyFill="1" applyBorder="1" applyAlignment="1">
      <alignment horizontal="justify" wrapText="1"/>
    </xf>
    <xf numFmtId="0" fontId="14" fillId="0" borderId="5" xfId="0" applyFont="1" applyFill="1" applyBorder="1" applyAlignment="1">
      <alignment horizontal="justify" wrapText="1"/>
    </xf>
    <xf numFmtId="0" fontId="23" fillId="2" borderId="3" xfId="0" applyFont="1" applyFill="1" applyBorder="1" applyAlignment="1">
      <alignment horizontal="right"/>
    </xf>
    <xf numFmtId="0" fontId="23" fillId="2" borderId="5" xfId="0" applyFont="1" applyFill="1" applyBorder="1" applyAlignment="1">
      <alignment horizontal="right"/>
    </xf>
    <xf numFmtId="0" fontId="0" fillId="0" borderId="2" xfId="0" applyFill="1" applyBorder="1" applyAlignment="1"/>
    <xf numFmtId="0" fontId="0" fillId="0" borderId="4" xfId="0" applyFill="1" applyBorder="1" applyAlignment="1"/>
    <xf numFmtId="0" fontId="0" fillId="0" borderId="5" xfId="0" applyFill="1" applyBorder="1" applyAlignment="1"/>
    <xf numFmtId="2" fontId="23" fillId="0" borderId="3" xfId="0" applyNumberFormat="1" applyFont="1" applyFill="1" applyBorder="1" applyAlignment="1">
      <alignment horizontal="right" wrapText="1"/>
    </xf>
    <xf numFmtId="2" fontId="23" fillId="0" borderId="5" xfId="0" applyNumberFormat="1" applyFont="1" applyFill="1" applyBorder="1" applyAlignment="1">
      <alignment horizontal="right" wrapText="1"/>
    </xf>
    <xf numFmtId="0" fontId="14" fillId="0" borderId="5" xfId="0" applyFont="1" applyFill="1" applyBorder="1" applyAlignment="1">
      <alignment horizontal="right" wrapText="1"/>
    </xf>
    <xf numFmtId="49" fontId="15" fillId="2" borderId="1" xfId="0" applyNumberFormat="1" applyFont="1" applyFill="1" applyBorder="1" applyAlignment="1">
      <alignment horizontal="center" vertical="center" wrapText="1"/>
    </xf>
    <xf numFmtId="0" fontId="64" fillId="0" borderId="4" xfId="0" applyFont="1" applyFill="1" applyBorder="1" applyAlignment="1">
      <alignment horizontal="right" wrapText="1"/>
    </xf>
    <xf numFmtId="2" fontId="14" fillId="0" borderId="3" xfId="0" applyNumberFormat="1" applyFont="1" applyFill="1" applyBorder="1" applyAlignment="1">
      <alignment horizontal="right" wrapText="1"/>
    </xf>
    <xf numFmtId="2" fontId="14" fillId="0" borderId="5" xfId="0" applyNumberFormat="1" applyFont="1" applyFill="1" applyBorder="1" applyAlignment="1">
      <alignment horizontal="right" wrapText="1"/>
    </xf>
    <xf numFmtId="0" fontId="9" fillId="0" borderId="2" xfId="0" applyFont="1" applyFill="1" applyBorder="1" applyAlignment="1">
      <alignment horizontal="left" wrapText="1"/>
    </xf>
    <xf numFmtId="0" fontId="0" fillId="0" borderId="2" xfId="0" applyFill="1" applyBorder="1" applyAlignment="1">
      <alignment horizontal="left" wrapText="1"/>
    </xf>
    <xf numFmtId="0" fontId="23" fillId="0" borderId="3" xfId="0" applyFont="1" applyFill="1" applyBorder="1" applyAlignment="1">
      <alignment horizontal="left" wrapText="1"/>
    </xf>
    <xf numFmtId="0" fontId="0" fillId="0" borderId="4" xfId="0" applyFill="1" applyBorder="1" applyAlignment="1">
      <alignment horizontal="left" wrapText="1"/>
    </xf>
    <xf numFmtId="0" fontId="0" fillId="0" borderId="2" xfId="0" applyFill="1" applyBorder="1" applyAlignment="1">
      <alignment horizontal="center" vertical="center" wrapText="1"/>
    </xf>
    <xf numFmtId="0" fontId="23" fillId="0" borderId="3" xfId="0" applyFont="1" applyFill="1" applyBorder="1" applyAlignment="1">
      <alignment horizontal="center"/>
    </xf>
    <xf numFmtId="0" fontId="23" fillId="0" borderId="5" xfId="0" applyFont="1" applyFill="1" applyBorder="1" applyAlignment="1">
      <alignment horizontal="center"/>
    </xf>
    <xf numFmtId="0" fontId="42" fillId="0" borderId="2" xfId="0" applyFont="1" applyFill="1" applyBorder="1" applyAlignment="1">
      <alignment wrapText="1"/>
    </xf>
    <xf numFmtId="3" fontId="23" fillId="0" borderId="3" xfId="13" quotePrefix="1" applyNumberFormat="1" applyFont="1" applyFill="1" applyBorder="1" applyAlignment="1">
      <alignment horizontal="right" wrapText="1"/>
    </xf>
    <xf numFmtId="3" fontId="23" fillId="0" borderId="5" xfId="13" quotePrefix="1" applyNumberFormat="1" applyFont="1" applyFill="1" applyBorder="1" applyAlignment="1">
      <alignment horizontal="right" wrapText="1"/>
    </xf>
    <xf numFmtId="3" fontId="23" fillId="0" borderId="3" xfId="13" applyNumberFormat="1" applyFont="1" applyFill="1" applyBorder="1" applyAlignment="1" applyProtection="1">
      <alignment horizontal="right" wrapText="1"/>
    </xf>
    <xf numFmtId="3" fontId="23" fillId="0" borderId="5" xfId="13" applyNumberFormat="1" applyFont="1" applyFill="1" applyBorder="1" applyAlignment="1" applyProtection="1">
      <alignment horizontal="right" wrapText="1"/>
    </xf>
    <xf numFmtId="0" fontId="64" fillId="0" borderId="2" xfId="0" applyFont="1" applyFill="1" applyBorder="1" applyAlignment="1">
      <alignment wrapText="1"/>
    </xf>
    <xf numFmtId="0" fontId="9" fillId="2" borderId="3" xfId="0" applyFont="1" applyFill="1" applyBorder="1" applyAlignment="1">
      <alignment horizontal="center"/>
    </xf>
    <xf numFmtId="0" fontId="9" fillId="2" borderId="5" xfId="0" applyFont="1" applyFill="1" applyBorder="1" applyAlignment="1">
      <alignment horizontal="center"/>
    </xf>
    <xf numFmtId="164" fontId="9" fillId="2" borderId="3" xfId="0" applyNumberFormat="1" applyFont="1" applyFill="1" applyBorder="1" applyAlignment="1">
      <alignment horizontal="right"/>
    </xf>
    <xf numFmtId="164" fontId="9" fillId="2" borderId="5" xfId="0" applyNumberFormat="1" applyFont="1" applyFill="1" applyBorder="1" applyAlignment="1">
      <alignment horizontal="right"/>
    </xf>
    <xf numFmtId="49" fontId="22" fillId="0" borderId="4" xfId="0" applyNumberFormat="1" applyFont="1" applyFill="1" applyBorder="1" applyAlignment="1">
      <alignment horizontal="right"/>
    </xf>
    <xf numFmtId="0" fontId="44" fillId="0" borderId="4" xfId="0" applyFont="1" applyFill="1" applyBorder="1" applyAlignment="1"/>
    <xf numFmtId="164" fontId="22" fillId="0" borderId="3" xfId="0" applyNumberFormat="1" applyFont="1" applyFill="1" applyBorder="1" applyAlignment="1">
      <alignment horizontal="right"/>
    </xf>
    <xf numFmtId="0" fontId="44" fillId="0" borderId="5" xfId="0" applyFont="1" applyFill="1" applyBorder="1" applyAlignment="1">
      <alignment horizontal="right"/>
    </xf>
    <xf numFmtId="0" fontId="23" fillId="0" borderId="2" xfId="0" applyFont="1" applyFill="1" applyBorder="1" applyAlignment="1">
      <alignment horizontal="center"/>
    </xf>
    <xf numFmtId="49" fontId="23" fillId="0" borderId="3" xfId="13" applyNumberFormat="1" applyFont="1" applyFill="1" applyBorder="1" applyAlignment="1" applyProtection="1">
      <alignment horizontal="right" wrapText="1"/>
    </xf>
    <xf numFmtId="49" fontId="23" fillId="0" borderId="4" xfId="13" applyNumberFormat="1" applyFont="1" applyFill="1" applyBorder="1" applyAlignment="1" applyProtection="1">
      <alignment horizontal="right" wrapText="1"/>
    </xf>
    <xf numFmtId="49" fontId="23" fillId="0" borderId="5" xfId="13" applyNumberFormat="1" applyFont="1" applyFill="1" applyBorder="1" applyAlignment="1" applyProtection="1">
      <alignment horizontal="right" wrapText="1"/>
    </xf>
    <xf numFmtId="49" fontId="15" fillId="0" borderId="1" xfId="0" applyNumberFormat="1" applyFont="1" applyFill="1" applyBorder="1" applyAlignment="1">
      <alignment horizontal="center" vertical="center" wrapText="1"/>
    </xf>
    <xf numFmtId="0" fontId="100" fillId="0" borderId="1" xfId="0" applyFont="1" applyFill="1" applyBorder="1" applyAlignment="1">
      <alignment horizontal="center" vertical="center"/>
    </xf>
    <xf numFmtId="0" fontId="109" fillId="0" borderId="0" xfId="0" applyFont="1" applyFill="1" applyAlignment="1">
      <alignment horizontal="left" vertical="top" wrapText="1"/>
    </xf>
    <xf numFmtId="0" fontId="29" fillId="0" borderId="0" xfId="0" applyFont="1" applyFill="1" applyAlignment="1">
      <alignment horizontal="left" vertical="top" wrapText="1"/>
    </xf>
    <xf numFmtId="49" fontId="12" fillId="0" borderId="0" xfId="0" applyNumberFormat="1" applyFont="1" applyFill="1" applyBorder="1" applyAlignment="1">
      <alignment horizontal="center" vertical="center" wrapText="1"/>
    </xf>
    <xf numFmtId="0" fontId="23" fillId="0" borderId="12" xfId="0" applyFont="1" applyFill="1" applyBorder="1" applyAlignment="1">
      <alignment horizontal="center"/>
    </xf>
    <xf numFmtId="3" fontId="23" fillId="0" borderId="7" xfId="13" applyNumberFormat="1" applyFont="1" applyFill="1" applyBorder="1" applyAlignment="1" applyProtection="1">
      <alignment horizontal="right" wrapText="1"/>
    </xf>
    <xf numFmtId="3" fontId="23" fillId="0" borderId="8" xfId="13" applyNumberFormat="1" applyFont="1" applyFill="1" applyBorder="1" applyAlignment="1" applyProtection="1">
      <alignment horizontal="right" wrapText="1"/>
    </xf>
    <xf numFmtId="49" fontId="12" fillId="0" borderId="0" xfId="0" applyNumberFormat="1" applyFont="1" applyFill="1" applyBorder="1" applyAlignment="1">
      <alignment horizontal="left" vertical="center" wrapText="1"/>
    </xf>
    <xf numFmtId="0" fontId="0" fillId="0" borderId="0" xfId="0" applyFill="1" applyAlignment="1"/>
    <xf numFmtId="164" fontId="9" fillId="0" borderId="3" xfId="0" applyNumberFormat="1" applyFont="1" applyFill="1" applyBorder="1" applyAlignment="1">
      <alignment horizontal="center"/>
    </xf>
    <xf numFmtId="164" fontId="9" fillId="0" borderId="5" xfId="0" applyNumberFormat="1" applyFont="1" applyFill="1" applyBorder="1" applyAlignment="1">
      <alignment horizontal="center"/>
    </xf>
    <xf numFmtId="3" fontId="23" fillId="0" borderId="2" xfId="13" quotePrefix="1" applyNumberFormat="1" applyFont="1" applyFill="1" applyBorder="1" applyAlignment="1">
      <alignment horizontal="right" wrapText="1"/>
    </xf>
    <xf numFmtId="49" fontId="15" fillId="2" borderId="0" xfId="0" applyNumberFormat="1" applyFont="1" applyFill="1" applyBorder="1" applyAlignment="1">
      <alignment horizontal="center" vertical="center" wrapText="1"/>
    </xf>
    <xf numFmtId="49" fontId="12" fillId="2" borderId="0" xfId="0" applyNumberFormat="1" applyFont="1" applyFill="1" applyBorder="1" applyAlignment="1">
      <alignment horizontal="center" vertical="center" wrapText="1"/>
    </xf>
    <xf numFmtId="0" fontId="14" fillId="2" borderId="2" xfId="1" applyFont="1" applyFill="1" applyBorder="1" applyAlignment="1">
      <alignment horizontal="center" vertical="center" wrapText="1"/>
    </xf>
    <xf numFmtId="4" fontId="14" fillId="2" borderId="2" xfId="0" applyNumberFormat="1" applyFont="1" applyFill="1" applyBorder="1" applyAlignment="1">
      <alignment horizontal="center" vertical="center" wrapText="1"/>
    </xf>
    <xf numFmtId="0" fontId="9" fillId="2" borderId="3" xfId="0" quotePrefix="1" applyFont="1" applyFill="1" applyBorder="1" applyAlignment="1">
      <alignment wrapText="1"/>
    </xf>
    <xf numFmtId="0" fontId="9" fillId="2" borderId="4" xfId="0" applyFont="1" applyFill="1" applyBorder="1" applyAlignment="1">
      <alignment wrapText="1"/>
    </xf>
    <xf numFmtId="0" fontId="9" fillId="2" borderId="5" xfId="0" applyFont="1" applyFill="1" applyBorder="1" applyAlignment="1">
      <alignment wrapText="1"/>
    </xf>
    <xf numFmtId="0" fontId="9" fillId="2" borderId="3" xfId="0" quotePrefix="1" applyFont="1" applyFill="1" applyBorder="1" applyAlignment="1">
      <alignment horizontal="left" wrapText="1"/>
    </xf>
    <xf numFmtId="0" fontId="9" fillId="2" borderId="4" xfId="0" quotePrefix="1" applyFont="1" applyFill="1" applyBorder="1" applyAlignment="1">
      <alignment horizontal="left" wrapText="1"/>
    </xf>
    <xf numFmtId="0" fontId="9" fillId="2" borderId="5" xfId="0" quotePrefix="1" applyFont="1" applyFill="1" applyBorder="1" applyAlignment="1">
      <alignment horizontal="left" wrapText="1"/>
    </xf>
    <xf numFmtId="0" fontId="9" fillId="2" borderId="3" xfId="0" applyFont="1" applyFill="1" applyBorder="1" applyAlignment="1">
      <alignment horizontal="left" wrapText="1"/>
    </xf>
    <xf numFmtId="0" fontId="9" fillId="2" borderId="4" xfId="0" applyFont="1" applyFill="1" applyBorder="1" applyAlignment="1">
      <alignment horizontal="left" wrapText="1"/>
    </xf>
    <xf numFmtId="0" fontId="9" fillId="2" borderId="5" xfId="0" applyFont="1" applyFill="1" applyBorder="1" applyAlignment="1">
      <alignment horizontal="left" wrapText="1"/>
    </xf>
    <xf numFmtId="0" fontId="23" fillId="2" borderId="2" xfId="0" applyFont="1" applyFill="1" applyBorder="1" applyAlignment="1">
      <alignment horizontal="right"/>
    </xf>
    <xf numFmtId="0" fontId="106" fillId="0" borderId="0" xfId="0" quotePrefix="1" applyFont="1" applyFill="1" applyBorder="1" applyAlignment="1">
      <alignment horizontal="left" vertical="top" wrapText="1"/>
    </xf>
    <xf numFmtId="0" fontId="12" fillId="0" borderId="0" xfId="0" quotePrefix="1" applyFont="1" applyFill="1" applyBorder="1" applyAlignment="1">
      <alignment horizontal="left" vertical="top" wrapText="1"/>
    </xf>
    <xf numFmtId="0" fontId="0" fillId="0" borderId="4" xfId="0" applyFill="1" applyBorder="1" applyAlignment="1">
      <alignment horizontal="center" vertical="center" wrapText="1"/>
    </xf>
    <xf numFmtId="0" fontId="9" fillId="0" borderId="3" xfId="0" applyFont="1" applyFill="1" applyBorder="1" applyAlignment="1">
      <alignment horizontal="left" wrapText="1"/>
    </xf>
    <xf numFmtId="0" fontId="9" fillId="0" borderId="5" xfId="0" applyFont="1" applyFill="1" applyBorder="1" applyAlignment="1">
      <alignment horizontal="left" wrapText="1"/>
    </xf>
    <xf numFmtId="3" fontId="14" fillId="0" borderId="3" xfId="13" quotePrefix="1" applyNumberFormat="1" applyFont="1" applyFill="1" applyBorder="1" applyAlignment="1">
      <alignment horizontal="right" wrapText="1"/>
    </xf>
    <xf numFmtId="3" fontId="14" fillId="0" borderId="5" xfId="13" quotePrefix="1" applyNumberFormat="1" applyFont="1" applyFill="1" applyBorder="1" applyAlignment="1">
      <alignment horizontal="right" wrapText="1"/>
    </xf>
    <xf numFmtId="49" fontId="97" fillId="2" borderId="0" xfId="0" applyNumberFormat="1" applyFont="1" applyFill="1" applyBorder="1" applyAlignment="1">
      <alignment horizontal="left" vertical="center" wrapText="1"/>
    </xf>
    <xf numFmtId="0" fontId="97" fillId="0" borderId="0" xfId="0" applyFont="1" applyBorder="1" applyAlignment="1">
      <alignment horizontal="left" vertical="center" wrapText="1"/>
    </xf>
    <xf numFmtId="49" fontId="9" fillId="2" borderId="12" xfId="0" applyNumberFormat="1" applyFont="1" applyFill="1" applyBorder="1" applyAlignment="1">
      <alignment horizontal="center" wrapText="1"/>
    </xf>
    <xf numFmtId="49" fontId="9" fillId="2" borderId="11" xfId="0" applyNumberFormat="1" applyFont="1" applyFill="1" applyBorder="1" applyAlignment="1">
      <alignment horizontal="center" wrapText="1"/>
    </xf>
    <xf numFmtId="0" fontId="23" fillId="2" borderId="2" xfId="0" applyFont="1" applyFill="1" applyBorder="1" applyAlignment="1">
      <alignment horizontal="right" wrapText="1"/>
    </xf>
    <xf numFmtId="0" fontId="14" fillId="2" borderId="3" xfId="0" applyFont="1" applyFill="1" applyBorder="1" applyAlignment="1">
      <alignment horizontal="left" wrapText="1"/>
    </xf>
    <xf numFmtId="0" fontId="14" fillId="2" borderId="4" xfId="0" applyFont="1" applyFill="1" applyBorder="1" applyAlignment="1">
      <alignment horizontal="left" wrapText="1"/>
    </xf>
    <xf numFmtId="0" fontId="14" fillId="2" borderId="5" xfId="0" applyFont="1" applyFill="1" applyBorder="1" applyAlignment="1">
      <alignment horizontal="left" wrapText="1"/>
    </xf>
    <xf numFmtId="3" fontId="64" fillId="0" borderId="5" xfId="0" applyNumberFormat="1" applyFont="1" applyFill="1" applyBorder="1" applyAlignment="1">
      <alignment horizontal="right" wrapText="1"/>
    </xf>
    <xf numFmtId="4" fontId="14" fillId="2" borderId="3" xfId="0" applyNumberFormat="1" applyFont="1" applyFill="1" applyBorder="1" applyAlignment="1">
      <alignment horizontal="center" vertical="center" wrapText="1"/>
    </xf>
    <xf numFmtId="4" fontId="14" fillId="2" borderId="5" xfId="0" applyNumberFormat="1" applyFont="1" applyFill="1" applyBorder="1" applyAlignment="1">
      <alignment horizontal="center" vertical="center" wrapText="1"/>
    </xf>
    <xf numFmtId="0" fontId="0" fillId="0" borderId="5" xfId="0" applyFill="1" applyBorder="1" applyAlignment="1">
      <alignment horizontal="center"/>
    </xf>
    <xf numFmtId="3" fontId="23" fillId="0" borderId="7" xfId="0" applyNumberFormat="1" applyFont="1" applyFill="1" applyBorder="1" applyAlignment="1">
      <alignment horizontal="right" vertical="center" wrapText="1"/>
    </xf>
    <xf numFmtId="3" fontId="23" fillId="0" borderId="8" xfId="0" applyNumberFormat="1" applyFont="1" applyFill="1" applyBorder="1" applyAlignment="1">
      <alignment horizontal="right" vertical="center" wrapText="1"/>
    </xf>
    <xf numFmtId="3" fontId="23" fillId="0" borderId="9" xfId="0" applyNumberFormat="1" applyFont="1" applyFill="1" applyBorder="1" applyAlignment="1">
      <alignment horizontal="right" vertical="center" wrapText="1"/>
    </xf>
    <xf numFmtId="3" fontId="23" fillId="0" borderId="10" xfId="0" applyNumberFormat="1" applyFont="1" applyFill="1" applyBorder="1" applyAlignment="1">
      <alignment horizontal="right" vertical="center" wrapText="1"/>
    </xf>
    <xf numFmtId="164" fontId="23" fillId="0" borderId="2" xfId="0" applyNumberFormat="1" applyFont="1" applyFill="1" applyBorder="1" applyAlignment="1">
      <alignment horizontal="right"/>
    </xf>
    <xf numFmtId="0" fontId="0" fillId="0" borderId="2" xfId="0" applyFill="1" applyBorder="1" applyAlignment="1">
      <alignment horizontal="right"/>
    </xf>
    <xf numFmtId="3" fontId="23" fillId="0" borderId="7" xfId="0" applyNumberFormat="1" applyFont="1" applyFill="1" applyBorder="1" applyAlignment="1">
      <alignment horizontal="right" wrapText="1"/>
    </xf>
    <xf numFmtId="3" fontId="64" fillId="0" borderId="8" xfId="0" applyNumberFormat="1" applyFont="1" applyFill="1" applyBorder="1" applyAlignment="1">
      <alignment horizontal="right" wrapText="1"/>
    </xf>
    <xf numFmtId="0" fontId="0" fillId="2" borderId="0" xfId="0" applyFill="1" applyAlignment="1">
      <alignment horizontal="left" vertical="center" wrapText="1"/>
    </xf>
    <xf numFmtId="49" fontId="14" fillId="0" borderId="3" xfId="0" applyNumberFormat="1" applyFont="1" applyFill="1" applyBorder="1" applyAlignment="1">
      <alignment horizontal="left" wrapText="1"/>
    </xf>
    <xf numFmtId="49" fontId="9" fillId="0" borderId="4" xfId="0" applyNumberFormat="1" applyFont="1" applyFill="1" applyBorder="1" applyAlignment="1">
      <alignment horizontal="left" wrapText="1"/>
    </xf>
    <xf numFmtId="49" fontId="9" fillId="0" borderId="5" xfId="0" applyNumberFormat="1" applyFont="1" applyFill="1" applyBorder="1" applyAlignment="1">
      <alignment horizontal="left" wrapText="1"/>
    </xf>
    <xf numFmtId="3" fontId="23" fillId="2" borderId="2" xfId="0" applyNumberFormat="1" applyFont="1" applyFill="1" applyBorder="1" applyAlignment="1">
      <alignment horizontal="right"/>
    </xf>
    <xf numFmtId="0" fontId="0" fillId="0" borderId="2" xfId="0" applyFill="1" applyBorder="1" applyAlignment="1">
      <alignment horizontal="center"/>
    </xf>
    <xf numFmtId="0" fontId="23" fillId="0" borderId="5" xfId="0" applyNumberFormat="1" applyFont="1" applyFill="1" applyBorder="1" applyAlignment="1">
      <alignment horizontal="right" wrapText="1"/>
    </xf>
    <xf numFmtId="0" fontId="23" fillId="0" borderId="7" xfId="0" applyFont="1" applyFill="1" applyBorder="1" applyAlignment="1">
      <alignment horizontal="right" wrapText="1"/>
    </xf>
    <xf numFmtId="0" fontId="23" fillId="0" borderId="6" xfId="0" applyFont="1" applyFill="1" applyBorder="1" applyAlignment="1">
      <alignment horizontal="right" wrapText="1"/>
    </xf>
    <xf numFmtId="0" fontId="23" fillId="0" borderId="8" xfId="0" applyFont="1" applyFill="1" applyBorder="1" applyAlignment="1">
      <alignment horizontal="right" wrapText="1"/>
    </xf>
    <xf numFmtId="0" fontId="0" fillId="0" borderId="4" xfId="0" applyFont="1" applyFill="1" applyBorder="1" applyAlignment="1">
      <alignment wrapText="1"/>
    </xf>
    <xf numFmtId="0" fontId="15" fillId="0" borderId="1" xfId="0" applyFont="1" applyFill="1" applyBorder="1" applyAlignment="1">
      <alignment horizontal="center" vertical="center" wrapText="1"/>
    </xf>
    <xf numFmtId="0" fontId="9" fillId="2" borderId="2" xfId="0" applyFont="1" applyFill="1" applyBorder="1" applyAlignment="1">
      <alignment horizontal="left" wrapText="1"/>
    </xf>
    <xf numFmtId="0" fontId="14" fillId="2" borderId="2" xfId="0" applyFont="1" applyFill="1" applyBorder="1" applyAlignment="1">
      <alignment horizontal="left" wrapText="1"/>
    </xf>
    <xf numFmtId="0" fontId="23" fillId="2" borderId="3" xfId="0" applyFont="1" applyFill="1" applyBorder="1" applyAlignment="1">
      <alignment horizontal="right" wrapText="1"/>
    </xf>
    <xf numFmtId="0" fontId="23" fillId="2" borderId="4" xfId="0" applyFont="1" applyFill="1" applyBorder="1" applyAlignment="1">
      <alignment horizontal="right" wrapText="1"/>
    </xf>
    <xf numFmtId="0" fontId="23" fillId="2" borderId="5" xfId="0" applyFont="1" applyFill="1" applyBorder="1" applyAlignment="1">
      <alignment horizontal="right" wrapText="1"/>
    </xf>
    <xf numFmtId="0" fontId="23" fillId="0" borderId="12" xfId="0" applyFont="1" applyFill="1" applyBorder="1" applyAlignment="1">
      <alignment horizontal="center" vertical="center" wrapText="1"/>
    </xf>
    <xf numFmtId="0" fontId="23" fillId="0" borderId="11" xfId="0" applyFont="1" applyFill="1" applyBorder="1" applyAlignment="1">
      <alignment horizontal="center" vertical="center" wrapText="1"/>
    </xf>
    <xf numFmtId="0" fontId="14" fillId="0" borderId="2" xfId="0" applyFont="1" applyBorder="1" applyAlignment="1">
      <alignment horizontal="left" wrapText="1"/>
    </xf>
    <xf numFmtId="164" fontId="14" fillId="0" borderId="2" xfId="0" applyNumberFormat="1" applyFont="1" applyFill="1" applyBorder="1" applyAlignment="1">
      <alignment horizontal="right"/>
    </xf>
    <xf numFmtId="164" fontId="23" fillId="2" borderId="2" xfId="0" applyNumberFormat="1" applyFont="1" applyFill="1" applyBorder="1" applyAlignment="1">
      <alignment horizontal="right"/>
    </xf>
    <xf numFmtId="0" fontId="23" fillId="0" borderId="2" xfId="0" applyFont="1" applyBorder="1" applyAlignment="1">
      <alignment horizontal="right" wrapText="1"/>
    </xf>
    <xf numFmtId="0" fontId="23" fillId="0" borderId="2" xfId="0" applyFont="1" applyFill="1" applyBorder="1" applyAlignment="1">
      <alignment horizontal="left" wrapText="1"/>
    </xf>
    <xf numFmtId="168" fontId="23" fillId="0" borderId="3" xfId="0" applyNumberFormat="1" applyFont="1" applyFill="1" applyBorder="1" applyAlignment="1">
      <alignment horizontal="right"/>
    </xf>
    <xf numFmtId="168" fontId="23" fillId="0" borderId="5" xfId="0" applyNumberFormat="1" applyFont="1" applyFill="1" applyBorder="1" applyAlignment="1">
      <alignment horizontal="right"/>
    </xf>
    <xf numFmtId="0" fontId="15" fillId="2" borderId="3" xfId="0" applyFont="1" applyFill="1" applyBorder="1" applyAlignment="1">
      <alignment horizontal="center" vertical="center" wrapText="1" shrinkToFit="1"/>
    </xf>
    <xf numFmtId="0" fontId="15" fillId="2" borderId="4" xfId="0" applyFont="1" applyFill="1" applyBorder="1" applyAlignment="1">
      <alignment horizontal="center" vertical="center" wrapText="1" shrinkToFit="1"/>
    </xf>
    <xf numFmtId="0" fontId="15" fillId="2" borderId="5" xfId="0" applyFont="1" applyFill="1" applyBorder="1" applyAlignment="1">
      <alignment horizontal="center" vertical="center" wrapText="1" shrinkToFit="1"/>
    </xf>
    <xf numFmtId="0" fontId="9" fillId="0" borderId="2" xfId="0" applyFont="1" applyFill="1" applyBorder="1" applyAlignment="1">
      <alignment horizontal="center" vertical="center" wrapText="1"/>
    </xf>
    <xf numFmtId="0" fontId="15" fillId="2" borderId="0" xfId="0" applyFont="1" applyFill="1" applyBorder="1" applyAlignment="1">
      <alignment horizontal="center" vertical="center" wrapText="1"/>
    </xf>
    <xf numFmtId="0" fontId="9" fillId="0" borderId="4" xfId="0" applyFont="1" applyFill="1" applyBorder="1" applyAlignment="1">
      <alignment horizontal="left" wrapText="1"/>
    </xf>
    <xf numFmtId="0" fontId="23" fillId="0" borderId="3" xfId="0" applyFont="1" applyFill="1" applyBorder="1" applyAlignment="1">
      <alignment horizontal="right" shrinkToFit="1"/>
    </xf>
    <xf numFmtId="0" fontId="23" fillId="0" borderId="4" xfId="0" applyFont="1" applyFill="1" applyBorder="1" applyAlignment="1">
      <alignment horizontal="right" shrinkToFit="1"/>
    </xf>
    <xf numFmtId="0" fontId="23" fillId="0" borderId="5" xfId="0" applyFont="1" applyFill="1" applyBorder="1" applyAlignment="1">
      <alignment horizontal="right" shrinkToFit="1"/>
    </xf>
    <xf numFmtId="1" fontId="23" fillId="0" borderId="2" xfId="0" applyNumberFormat="1" applyFont="1" applyFill="1" applyBorder="1" applyAlignment="1">
      <alignment horizontal="right" wrapText="1"/>
    </xf>
    <xf numFmtId="0" fontId="23" fillId="0" borderId="2" xfId="0" applyFont="1" applyFill="1" applyBorder="1" applyAlignment="1">
      <alignment horizontal="center" shrinkToFit="1"/>
    </xf>
    <xf numFmtId="0" fontId="14" fillId="0" borderId="2" xfId="0" applyFont="1" applyFill="1" applyBorder="1" applyAlignment="1">
      <alignment horizontal="center" shrinkToFit="1"/>
    </xf>
    <xf numFmtId="1" fontId="14" fillId="0" borderId="3" xfId="0" applyNumberFormat="1" applyFont="1" applyFill="1" applyBorder="1" applyAlignment="1">
      <alignment horizontal="right" wrapText="1"/>
    </xf>
    <xf numFmtId="1" fontId="14" fillId="0" borderId="5" xfId="0" applyNumberFormat="1" applyFont="1" applyFill="1" applyBorder="1" applyAlignment="1">
      <alignment horizontal="right" wrapText="1"/>
    </xf>
    <xf numFmtId="165" fontId="23" fillId="0" borderId="3" xfId="0" applyNumberFormat="1" applyFont="1" applyFill="1" applyBorder="1" applyAlignment="1">
      <alignment horizontal="right" wrapText="1"/>
    </xf>
    <xf numFmtId="165" fontId="23" fillId="0" borderId="5" xfId="0" applyNumberFormat="1" applyFont="1" applyFill="1" applyBorder="1" applyAlignment="1">
      <alignment horizontal="right" wrapText="1"/>
    </xf>
    <xf numFmtId="2" fontId="14" fillId="0" borderId="2" xfId="0" applyNumberFormat="1" applyFont="1" applyFill="1" applyBorder="1" applyAlignment="1">
      <alignment horizontal="center" vertical="center" wrapText="1"/>
    </xf>
    <xf numFmtId="0" fontId="21" fillId="2" borderId="0" xfId="0" applyFont="1" applyFill="1" applyBorder="1" applyAlignment="1">
      <alignment horizontal="center" vertical="center" wrapText="1"/>
    </xf>
    <xf numFmtId="0" fontId="14" fillId="0" borderId="2" xfId="0" applyFont="1" applyFill="1" applyBorder="1" applyAlignment="1">
      <alignment horizontal="center"/>
    </xf>
    <xf numFmtId="165" fontId="14" fillId="0" borderId="3" xfId="0" applyNumberFormat="1" applyFont="1" applyFill="1" applyBorder="1" applyAlignment="1">
      <alignment horizontal="right"/>
    </xf>
    <xf numFmtId="165" fontId="14" fillId="0" borderId="5" xfId="0" applyNumberFormat="1" applyFont="1" applyFill="1" applyBorder="1" applyAlignment="1">
      <alignment horizontal="right"/>
    </xf>
    <xf numFmtId="165" fontId="23" fillId="0" borderId="2" xfId="0" applyNumberFormat="1" applyFont="1" applyFill="1" applyBorder="1" applyAlignment="1">
      <alignment horizontal="right" wrapText="1"/>
    </xf>
    <xf numFmtId="0" fontId="22" fillId="0" borderId="3" xfId="0" applyFont="1" applyFill="1" applyBorder="1" applyAlignment="1">
      <alignment horizontal="center"/>
    </xf>
    <xf numFmtId="0" fontId="22" fillId="0" borderId="5" xfId="0" applyFont="1" applyFill="1" applyBorder="1" applyAlignment="1">
      <alignment horizontal="center"/>
    </xf>
    <xf numFmtId="164" fontId="98" fillId="0" borderId="2" xfId="0" applyNumberFormat="1" applyFont="1" applyFill="1" applyBorder="1" applyAlignment="1">
      <alignment horizontal="right" wrapText="1"/>
    </xf>
    <xf numFmtId="164" fontId="98" fillId="0" borderId="3" xfId="0" applyNumberFormat="1" applyFont="1" applyFill="1" applyBorder="1" applyAlignment="1">
      <alignment horizontal="right" wrapText="1"/>
    </xf>
    <xf numFmtId="164" fontId="98" fillId="0" borderId="5" xfId="0" applyNumberFormat="1" applyFont="1" applyFill="1" applyBorder="1" applyAlignment="1">
      <alignment horizontal="right" wrapText="1"/>
    </xf>
    <xf numFmtId="3" fontId="23" fillId="0" borderId="2" xfId="0" applyNumberFormat="1" applyFont="1" applyFill="1" applyBorder="1" applyAlignment="1">
      <alignment horizontal="right"/>
    </xf>
    <xf numFmtId="1" fontId="22" fillId="0" borderId="3" xfId="0" applyNumberFormat="1" applyFont="1" applyFill="1" applyBorder="1" applyAlignment="1">
      <alignment horizontal="center" wrapText="1"/>
    </xf>
    <xf numFmtId="1" fontId="22" fillId="0" borderId="5" xfId="0" applyNumberFormat="1" applyFont="1" applyFill="1" applyBorder="1" applyAlignment="1">
      <alignment horizontal="center" wrapText="1"/>
    </xf>
    <xf numFmtId="0" fontId="14" fillId="0" borderId="3" xfId="0" applyFont="1" applyFill="1" applyBorder="1" applyAlignment="1">
      <alignment horizontal="center"/>
    </xf>
    <xf numFmtId="0" fontId="14" fillId="0" borderId="5" xfId="0" applyFont="1" applyFill="1" applyBorder="1" applyAlignment="1">
      <alignment horizontal="center"/>
    </xf>
    <xf numFmtId="3" fontId="14" fillId="0" borderId="3" xfId="1" applyNumberFormat="1" applyFont="1" applyFill="1" applyBorder="1" applyAlignment="1">
      <alignment horizontal="right" vertical="center"/>
    </xf>
    <xf numFmtId="3" fontId="14" fillId="0" borderId="5" xfId="1" applyNumberFormat="1" applyFont="1" applyFill="1" applyBorder="1" applyAlignment="1">
      <alignment horizontal="right" vertical="center"/>
    </xf>
    <xf numFmtId="0" fontId="14" fillId="0" borderId="2" xfId="1" applyFont="1" applyFill="1" applyBorder="1" applyAlignment="1">
      <alignment horizontal="left" vertical="center" wrapText="1"/>
    </xf>
    <xf numFmtId="0" fontId="23" fillId="2" borderId="2" xfId="0" applyFont="1" applyFill="1" applyBorder="1" applyAlignment="1">
      <alignment horizontal="center" wrapText="1"/>
    </xf>
    <xf numFmtId="4" fontId="14" fillId="0" borderId="3" xfId="0" applyNumberFormat="1" applyFont="1" applyFill="1" applyBorder="1" applyAlignment="1">
      <alignment horizontal="center" vertical="center" wrapText="1"/>
    </xf>
    <xf numFmtId="4" fontId="14" fillId="0" borderId="5" xfId="0" applyNumberFormat="1" applyFont="1" applyFill="1" applyBorder="1" applyAlignment="1">
      <alignment horizontal="center" vertical="center" wrapText="1"/>
    </xf>
    <xf numFmtId="3" fontId="23" fillId="2" borderId="3" xfId="1" applyNumberFormat="1" applyFont="1" applyFill="1" applyBorder="1" applyAlignment="1">
      <alignment horizontal="right" vertical="center"/>
    </xf>
    <xf numFmtId="3" fontId="23" fillId="2" borderId="5" xfId="1" applyNumberFormat="1" applyFont="1" applyFill="1" applyBorder="1" applyAlignment="1">
      <alignment horizontal="right" vertical="center"/>
    </xf>
    <xf numFmtId="165" fontId="23" fillId="0" borderId="3" xfId="1" applyNumberFormat="1" applyFont="1" applyFill="1" applyBorder="1" applyAlignment="1">
      <alignment horizontal="center" vertical="center"/>
    </xf>
    <xf numFmtId="165" fontId="23" fillId="0" borderId="5" xfId="1" applyNumberFormat="1" applyFont="1" applyFill="1" applyBorder="1" applyAlignment="1">
      <alignment horizontal="center" vertical="center"/>
    </xf>
    <xf numFmtId="3" fontId="23" fillId="0" borderId="3" xfId="1" applyNumberFormat="1" applyFont="1" applyFill="1" applyBorder="1" applyAlignment="1">
      <alignment horizontal="right" wrapText="1"/>
    </xf>
    <xf numFmtId="3" fontId="23" fillId="0" borderId="5" xfId="1" applyNumberFormat="1" applyFont="1" applyFill="1" applyBorder="1" applyAlignment="1">
      <alignment horizontal="right" wrapText="1"/>
    </xf>
    <xf numFmtId="3" fontId="23" fillId="0" borderId="3" xfId="0" applyNumberFormat="1" applyFont="1" applyFill="1" applyBorder="1" applyAlignment="1">
      <alignment horizontal="right"/>
    </xf>
    <xf numFmtId="3" fontId="23" fillId="0" borderId="5" xfId="0" applyNumberFormat="1" applyFont="1" applyFill="1" applyBorder="1" applyAlignment="1">
      <alignment horizontal="right"/>
    </xf>
    <xf numFmtId="49" fontId="12" fillId="2" borderId="6" xfId="0" applyNumberFormat="1" applyFont="1" applyFill="1" applyBorder="1" applyAlignment="1">
      <alignment horizontal="left" vertical="center"/>
    </xf>
    <xf numFmtId="0" fontId="96" fillId="0" borderId="6" xfId="0" applyFont="1" applyBorder="1" applyAlignment="1">
      <alignment horizontal="left" vertical="center"/>
    </xf>
    <xf numFmtId="3" fontId="14" fillId="0" borderId="3" xfId="0" applyNumberFormat="1" applyFont="1" applyFill="1" applyBorder="1" applyAlignment="1">
      <alignment horizontal="right" vertical="center" wrapText="1"/>
    </xf>
    <xf numFmtId="3" fontId="14" fillId="0" borderId="5" xfId="0" applyNumberFormat="1" applyFont="1" applyFill="1" applyBorder="1" applyAlignment="1">
      <alignment horizontal="right" vertical="center" wrapText="1"/>
    </xf>
    <xf numFmtId="3" fontId="23" fillId="0" borderId="7" xfId="0" applyNumberFormat="1" applyFont="1" applyFill="1" applyBorder="1" applyAlignment="1">
      <alignment horizontal="right"/>
    </xf>
    <xf numFmtId="3" fontId="23" fillId="0" borderId="8" xfId="0" applyNumberFormat="1" applyFont="1" applyFill="1" applyBorder="1" applyAlignment="1">
      <alignment horizontal="right"/>
    </xf>
    <xf numFmtId="0" fontId="23" fillId="0" borderId="3" xfId="0" applyFont="1" applyFill="1" applyBorder="1" applyAlignment="1">
      <alignment horizontal="center" vertical="center" wrapText="1"/>
    </xf>
    <xf numFmtId="0" fontId="23" fillId="0" borderId="5" xfId="0" applyFont="1" applyFill="1" applyBorder="1" applyAlignment="1">
      <alignment horizontal="center" vertical="center" wrapText="1"/>
    </xf>
    <xf numFmtId="0" fontId="6" fillId="0" borderId="0" xfId="0" applyFont="1" applyFill="1" applyAlignment="1">
      <alignment horizontal="left" vertical="center" wrapText="1"/>
    </xf>
    <xf numFmtId="0" fontId="6" fillId="0" borderId="0" xfId="0" applyFont="1" applyFill="1" applyAlignment="1">
      <alignment horizontal="left" vertical="center"/>
    </xf>
    <xf numFmtId="0" fontId="15" fillId="2" borderId="1" xfId="0" applyFont="1" applyFill="1" applyBorder="1" applyAlignment="1">
      <alignment horizontal="center" vertical="center"/>
    </xf>
    <xf numFmtId="0" fontId="11" fillId="0" borderId="0" xfId="0" applyFont="1" applyFill="1" applyBorder="1" applyAlignment="1">
      <alignment horizontal="left" vertical="center"/>
    </xf>
    <xf numFmtId="0" fontId="0" fillId="0" borderId="0" xfId="0" applyAlignment="1">
      <alignment horizontal="left" vertical="center"/>
    </xf>
    <xf numFmtId="0" fontId="11" fillId="0" borderId="0" xfId="0" applyFont="1" applyFill="1" applyBorder="1" applyAlignment="1">
      <alignment horizontal="left" vertical="center" wrapText="1"/>
    </xf>
    <xf numFmtId="0" fontId="0" fillId="0" borderId="0" xfId="0" applyAlignment="1">
      <alignment horizontal="left" vertical="center" wrapText="1"/>
    </xf>
    <xf numFmtId="0" fontId="8" fillId="0" borderId="0" xfId="0" applyFont="1" applyFill="1" applyAlignment="1">
      <alignment horizontal="center" vertical="center"/>
    </xf>
    <xf numFmtId="0" fontId="22" fillId="0" borderId="2" xfId="1" applyFont="1" applyFill="1" applyBorder="1" applyAlignment="1">
      <alignment horizontal="left" vertical="center" wrapText="1"/>
    </xf>
    <xf numFmtId="3" fontId="14" fillId="0" borderId="3" xfId="1" applyNumberFormat="1" applyFont="1" applyFill="1" applyBorder="1" applyAlignment="1">
      <alignment horizontal="center" wrapText="1"/>
    </xf>
    <xf numFmtId="3" fontId="14" fillId="0" borderId="5" xfId="1" applyNumberFormat="1" applyFont="1" applyFill="1" applyBorder="1" applyAlignment="1">
      <alignment horizontal="center" wrapText="1"/>
    </xf>
    <xf numFmtId="49" fontId="23" fillId="2" borderId="2" xfId="1" applyNumberFormat="1" applyFont="1" applyFill="1" applyBorder="1" applyAlignment="1">
      <alignment horizontal="left" wrapText="1"/>
    </xf>
    <xf numFmtId="49" fontId="23" fillId="0" borderId="2" xfId="1" applyNumberFormat="1" applyFont="1" applyFill="1" applyBorder="1" applyAlignment="1">
      <alignment horizontal="left" vertical="center" wrapText="1"/>
    </xf>
    <xf numFmtId="0" fontId="15" fillId="0" borderId="1" xfId="0" applyFont="1" applyFill="1" applyBorder="1" applyAlignment="1">
      <alignment horizontal="center" vertical="center"/>
    </xf>
    <xf numFmtId="0" fontId="11" fillId="0" borderId="0" xfId="0" applyFont="1" applyFill="1" applyBorder="1" applyAlignment="1">
      <alignment vertical="top"/>
    </xf>
    <xf numFmtId="0" fontId="0" fillId="0" borderId="0" xfId="0" applyAlignment="1">
      <alignment vertical="top"/>
    </xf>
    <xf numFmtId="0" fontId="4" fillId="0" borderId="0" xfId="0" applyFont="1" applyFill="1" applyAlignment="1">
      <alignment wrapText="1"/>
    </xf>
    <xf numFmtId="0" fontId="0" fillId="0" borderId="0" xfId="0" applyAlignment="1"/>
    <xf numFmtId="0" fontId="15" fillId="0" borderId="0" xfId="1" applyFont="1" applyFill="1" applyBorder="1" applyAlignment="1">
      <alignment horizontal="center" vertical="center"/>
    </xf>
    <xf numFmtId="0" fontId="17" fillId="0" borderId="1" xfId="0" applyNumberFormat="1" applyFont="1" applyFill="1" applyBorder="1" applyAlignment="1">
      <alignment horizontal="justify" vertical="center" wrapText="1"/>
    </xf>
    <xf numFmtId="2" fontId="9" fillId="0" borderId="7" xfId="0" applyNumberFormat="1" applyFont="1" applyFill="1" applyBorder="1" applyAlignment="1">
      <alignment horizontal="center" wrapText="1"/>
    </xf>
    <xf numFmtId="2" fontId="9" fillId="0" borderId="8" xfId="0" applyNumberFormat="1" applyFont="1" applyFill="1" applyBorder="1" applyAlignment="1">
      <alignment horizontal="center" wrapText="1"/>
    </xf>
    <xf numFmtId="0" fontId="14" fillId="0" borderId="3" xfId="0" applyFont="1" applyFill="1" applyBorder="1" applyAlignment="1">
      <alignment horizontal="left" vertical="center" wrapText="1"/>
    </xf>
    <xf numFmtId="0" fontId="14" fillId="0" borderId="4" xfId="0" applyFont="1" applyFill="1" applyBorder="1" applyAlignment="1">
      <alignment horizontal="left" vertical="center" wrapText="1"/>
    </xf>
    <xf numFmtId="0" fontId="14" fillId="0" borderId="5" xfId="0" applyFont="1" applyFill="1" applyBorder="1" applyAlignment="1">
      <alignment horizontal="left" vertical="center" wrapText="1"/>
    </xf>
    <xf numFmtId="0" fontId="22" fillId="2" borderId="2" xfId="0" applyFont="1" applyFill="1" applyBorder="1" applyAlignment="1">
      <alignment horizontal="left" wrapText="1"/>
    </xf>
    <xf numFmtId="0" fontId="22" fillId="2" borderId="2" xfId="0" applyFont="1" applyFill="1" applyBorder="1" applyAlignment="1">
      <alignment horizontal="center" wrapText="1"/>
    </xf>
    <xf numFmtId="0" fontId="14" fillId="0" borderId="3" xfId="1" applyFont="1" applyFill="1" applyBorder="1" applyAlignment="1">
      <alignment horizontal="center" vertical="center" wrapText="1"/>
    </xf>
    <xf numFmtId="0" fontId="14" fillId="0" borderId="5" xfId="1" applyFont="1" applyFill="1" applyBorder="1" applyAlignment="1">
      <alignment horizontal="center" vertical="center" wrapText="1"/>
    </xf>
    <xf numFmtId="165" fontId="14" fillId="0" borderId="3" xfId="1" applyNumberFormat="1" applyFont="1" applyFill="1" applyBorder="1" applyAlignment="1">
      <alignment horizontal="center" vertical="center"/>
    </xf>
    <xf numFmtId="165" fontId="14" fillId="0" borderId="5" xfId="1" applyNumberFormat="1" applyFont="1" applyFill="1" applyBorder="1" applyAlignment="1">
      <alignment horizontal="center" vertical="center"/>
    </xf>
    <xf numFmtId="3" fontId="65" fillId="2" borderId="3" xfId="1" applyNumberFormat="1" applyFont="1" applyFill="1" applyBorder="1" applyAlignment="1">
      <alignment horizontal="center" vertical="center" wrapText="1"/>
    </xf>
    <xf numFmtId="3" fontId="65" fillId="2" borderId="5" xfId="1" applyNumberFormat="1" applyFont="1" applyFill="1" applyBorder="1" applyAlignment="1">
      <alignment horizontal="center" vertical="center" wrapText="1"/>
    </xf>
    <xf numFmtId="0" fontId="23" fillId="2" borderId="3" xfId="0" applyNumberFormat="1" applyFont="1" applyFill="1" applyBorder="1" applyAlignment="1">
      <alignment horizontal="right" wrapText="1"/>
    </xf>
    <xf numFmtId="0" fontId="23" fillId="2" borderId="5" xfId="0" applyNumberFormat="1" applyFont="1" applyFill="1" applyBorder="1" applyAlignment="1">
      <alignment horizontal="right" wrapText="1"/>
    </xf>
    <xf numFmtId="0" fontId="11" fillId="0" borderId="0" xfId="0" applyFont="1" applyFill="1" applyAlignment="1">
      <alignment horizontal="center"/>
    </xf>
    <xf numFmtId="0" fontId="11" fillId="0" borderId="0" xfId="0" applyFont="1" applyFill="1" applyAlignment="1">
      <alignment horizontal="center" vertical="center"/>
    </xf>
    <xf numFmtId="0" fontId="45" fillId="0" borderId="0" xfId="0" applyFont="1" applyFill="1" applyBorder="1" applyAlignment="1">
      <alignment horizontal="left" vertical="center"/>
    </xf>
    <xf numFmtId="0" fontId="86" fillId="0" borderId="0" xfId="0" applyFont="1" applyFill="1" applyAlignment="1">
      <alignment horizontal="center" vertical="center" wrapText="1"/>
    </xf>
    <xf numFmtId="0" fontId="11" fillId="0" borderId="0" xfId="0" applyFont="1" applyFill="1" applyBorder="1" applyAlignment="1">
      <alignment horizontal="left" vertical="top" wrapText="1"/>
    </xf>
    <xf numFmtId="0" fontId="0" fillId="0" borderId="0" xfId="0" applyAlignment="1">
      <alignment horizontal="left" vertical="top" wrapText="1"/>
    </xf>
    <xf numFmtId="3" fontId="23" fillId="0" borderId="3" xfId="1" applyNumberFormat="1" applyFont="1" applyFill="1" applyBorder="1" applyAlignment="1">
      <alignment horizontal="right" vertical="center"/>
    </xf>
    <xf numFmtId="3" fontId="23" fillId="0" borderId="5" xfId="1" applyNumberFormat="1" applyFont="1" applyFill="1" applyBorder="1" applyAlignment="1">
      <alignment horizontal="right" vertical="center"/>
    </xf>
    <xf numFmtId="3" fontId="23" fillId="2" borderId="3" xfId="0" applyNumberFormat="1" applyFont="1" applyFill="1" applyBorder="1" applyAlignment="1">
      <alignment horizontal="right" wrapText="1"/>
    </xf>
    <xf numFmtId="3" fontId="23" fillId="2" borderId="5" xfId="0" applyNumberFormat="1" applyFont="1" applyFill="1" applyBorder="1" applyAlignment="1">
      <alignment horizontal="right" wrapText="1"/>
    </xf>
    <xf numFmtId="165" fontId="9" fillId="0" borderId="3" xfId="1" applyNumberFormat="1" applyFont="1" applyFill="1" applyBorder="1" applyAlignment="1">
      <alignment horizontal="center" vertical="center"/>
    </xf>
    <xf numFmtId="165" fontId="9" fillId="0" borderId="5" xfId="1" applyNumberFormat="1" applyFont="1" applyFill="1" applyBorder="1" applyAlignment="1">
      <alignment horizontal="center" vertical="center"/>
    </xf>
    <xf numFmtId="3" fontId="9" fillId="2" borderId="3" xfId="1" applyNumberFormat="1" applyFont="1" applyFill="1" applyBorder="1" applyAlignment="1">
      <alignment horizontal="right" vertical="center"/>
    </xf>
    <xf numFmtId="3" fontId="9" fillId="2" borderId="5" xfId="1" applyNumberFormat="1" applyFont="1" applyFill="1" applyBorder="1" applyAlignment="1">
      <alignment horizontal="right" vertical="center"/>
    </xf>
    <xf numFmtId="3" fontId="9" fillId="0" borderId="3" xfId="1" applyNumberFormat="1" applyFont="1" applyFill="1" applyBorder="1" applyAlignment="1">
      <alignment horizontal="right" vertical="center"/>
    </xf>
    <xf numFmtId="3" fontId="9" fillId="0" borderId="5" xfId="1" applyNumberFormat="1" applyFont="1" applyFill="1" applyBorder="1" applyAlignment="1">
      <alignment horizontal="right" vertical="center"/>
    </xf>
    <xf numFmtId="0" fontId="9" fillId="0" borderId="2" xfId="1" applyFont="1" applyFill="1" applyBorder="1" applyAlignment="1">
      <alignment horizontal="left" vertical="center" wrapText="1"/>
    </xf>
    <xf numFmtId="49" fontId="9" fillId="0" borderId="2" xfId="1" applyNumberFormat="1" applyFont="1" applyFill="1" applyBorder="1" applyAlignment="1">
      <alignment horizontal="left" vertical="center" wrapText="1"/>
    </xf>
    <xf numFmtId="11" fontId="23" fillId="0" borderId="3" xfId="0" applyNumberFormat="1" applyFont="1" applyFill="1" applyBorder="1" applyAlignment="1">
      <alignment horizontal="right" wrapText="1"/>
    </xf>
    <xf numFmtId="11" fontId="23" fillId="0" borderId="4" xfId="0" applyNumberFormat="1" applyFont="1" applyFill="1" applyBorder="1" applyAlignment="1">
      <alignment horizontal="right" wrapText="1"/>
    </xf>
    <xf numFmtId="11" fontId="23" fillId="0" borderId="5" xfId="0" applyNumberFormat="1" applyFont="1" applyFill="1" applyBorder="1" applyAlignment="1">
      <alignment horizontal="right" wrapText="1"/>
    </xf>
    <xf numFmtId="3" fontId="14" fillId="0" borderId="3" xfId="1" applyNumberFormat="1" applyFont="1" applyFill="1" applyBorder="1" applyAlignment="1">
      <alignment horizontal="right" wrapText="1"/>
    </xf>
    <xf numFmtId="3" fontId="14" fillId="0" borderId="5" xfId="1" applyNumberFormat="1" applyFont="1" applyFill="1" applyBorder="1" applyAlignment="1">
      <alignment horizontal="right" wrapText="1"/>
    </xf>
    <xf numFmtId="164" fontId="9" fillId="0" borderId="0" xfId="13" applyNumberFormat="1" applyFont="1" applyFill="1" applyBorder="1" applyAlignment="1" applyProtection="1">
      <alignment horizontal="right" vertical="center" wrapText="1"/>
    </xf>
    <xf numFmtId="164" fontId="9" fillId="0" borderId="0" xfId="13" quotePrefix="1" applyNumberFormat="1" applyFont="1" applyFill="1" applyBorder="1" applyAlignment="1">
      <alignment horizontal="right" vertical="center" wrapText="1"/>
    </xf>
    <xf numFmtId="0" fontId="23" fillId="0" borderId="7" xfId="0" applyFont="1" applyFill="1" applyBorder="1" applyAlignment="1">
      <alignment horizontal="center"/>
    </xf>
    <xf numFmtId="0" fontId="23" fillId="0" borderId="8" xfId="0" applyFont="1" applyFill="1" applyBorder="1" applyAlignment="1">
      <alignment horizontal="center"/>
    </xf>
    <xf numFmtId="3" fontId="14" fillId="0" borderId="3" xfId="0" applyNumberFormat="1" applyFont="1" applyFill="1" applyBorder="1" applyAlignment="1">
      <alignment horizontal="right"/>
    </xf>
    <xf numFmtId="3" fontId="14" fillId="0" borderId="5" xfId="0" applyNumberFormat="1" applyFont="1" applyFill="1" applyBorder="1" applyAlignment="1">
      <alignment horizontal="right"/>
    </xf>
    <xf numFmtId="0" fontId="15" fillId="0" borderId="10" xfId="0" applyFont="1" applyFill="1" applyBorder="1" applyAlignment="1">
      <alignment horizontal="center" vertical="center"/>
    </xf>
    <xf numFmtId="0" fontId="15" fillId="0" borderId="11" xfId="0" applyFont="1" applyFill="1" applyBorder="1" applyAlignment="1">
      <alignment horizontal="center" vertical="center"/>
    </xf>
    <xf numFmtId="0" fontId="15" fillId="0" borderId="9" xfId="0" applyFont="1" applyFill="1" applyBorder="1" applyAlignment="1">
      <alignment horizontal="center" vertical="center"/>
    </xf>
    <xf numFmtId="3" fontId="22" fillId="0" borderId="3" xfId="0" applyNumberFormat="1" applyFont="1" applyFill="1" applyBorder="1" applyAlignment="1">
      <alignment horizontal="right" wrapText="1"/>
    </xf>
    <xf numFmtId="3" fontId="22" fillId="0" borderId="5" xfId="0" applyNumberFormat="1" applyFont="1" applyFill="1" applyBorder="1" applyAlignment="1">
      <alignment horizontal="right" wrapText="1"/>
    </xf>
    <xf numFmtId="3" fontId="14" fillId="0" borderId="2" xfId="0" applyNumberFormat="1" applyFont="1" applyFill="1" applyBorder="1" applyAlignment="1">
      <alignment horizontal="right"/>
    </xf>
    <xf numFmtId="0" fontId="0" fillId="0" borderId="4" xfId="0" applyFont="1" applyFill="1" applyBorder="1" applyAlignment="1">
      <alignment horizontal="right" wrapText="1"/>
    </xf>
    <xf numFmtId="0" fontId="23" fillId="0" borderId="4" xfId="0" applyFont="1" applyFill="1" applyBorder="1" applyAlignment="1">
      <alignment horizontal="left" wrapText="1"/>
    </xf>
    <xf numFmtId="0" fontId="23" fillId="0" borderId="5" xfId="0" applyFont="1" applyFill="1" applyBorder="1" applyAlignment="1">
      <alignment horizontal="left" wrapText="1"/>
    </xf>
    <xf numFmtId="168" fontId="14" fillId="0" borderId="3" xfId="0" applyNumberFormat="1" applyFont="1" applyFill="1" applyBorder="1" applyAlignment="1">
      <alignment horizontal="right"/>
    </xf>
    <xf numFmtId="168" fontId="14" fillId="0" borderId="5" xfId="0" applyNumberFormat="1" applyFont="1" applyFill="1" applyBorder="1" applyAlignment="1">
      <alignment horizontal="right"/>
    </xf>
    <xf numFmtId="0" fontId="91" fillId="0" borderId="0" xfId="0" applyFont="1" applyFill="1" applyAlignment="1">
      <alignment vertical="top"/>
    </xf>
    <xf numFmtId="164" fontId="7" fillId="0" borderId="0" xfId="13" quotePrefix="1" applyNumberFormat="1" applyFont="1" applyFill="1" applyBorder="1" applyAlignment="1">
      <alignment horizontal="right" vertical="center" wrapText="1"/>
    </xf>
    <xf numFmtId="0" fontId="90" fillId="0" borderId="0" xfId="0" applyFont="1" applyFill="1" applyAlignment="1"/>
    <xf numFmtId="0" fontId="91" fillId="0" borderId="0" xfId="0" applyFont="1" applyFill="1" applyBorder="1" applyAlignment="1"/>
    <xf numFmtId="0" fontId="0" fillId="0" borderId="0" xfId="0" applyBorder="1" applyAlignment="1"/>
    <xf numFmtId="0" fontId="14" fillId="0" borderId="2" xfId="0" applyFont="1" applyFill="1" applyBorder="1" applyAlignment="1">
      <alignment horizontal="center" vertical="center"/>
    </xf>
    <xf numFmtId="0" fontId="14" fillId="0" borderId="3" xfId="0" applyFont="1" applyFill="1" applyBorder="1" applyAlignment="1">
      <alignment horizontal="center" vertical="center"/>
    </xf>
    <xf numFmtId="0" fontId="0" fillId="0" borderId="5" xfId="0" applyFill="1" applyBorder="1" applyAlignment="1">
      <alignment horizontal="left" wrapText="1"/>
    </xf>
    <xf numFmtId="0" fontId="9" fillId="2" borderId="3" xfId="0" applyFont="1" applyFill="1" applyBorder="1" applyAlignment="1"/>
    <xf numFmtId="0" fontId="9" fillId="2" borderId="4" xfId="0" applyFont="1" applyFill="1" applyBorder="1" applyAlignment="1"/>
    <xf numFmtId="0" fontId="9" fillId="2" borderId="5" xfId="0" applyFont="1" applyFill="1" applyBorder="1" applyAlignment="1"/>
    <xf numFmtId="49" fontId="9" fillId="0" borderId="3" xfId="0" applyNumberFormat="1" applyFont="1" applyFill="1" applyBorder="1" applyAlignment="1">
      <alignment horizontal="right" wrapText="1"/>
    </xf>
    <xf numFmtId="49" fontId="9" fillId="0" borderId="5" xfId="0" applyNumberFormat="1" applyFont="1" applyFill="1" applyBorder="1" applyAlignment="1">
      <alignment horizontal="right" wrapText="1"/>
    </xf>
    <xf numFmtId="0" fontId="18" fillId="0" borderId="3" xfId="0" applyFont="1" applyFill="1" applyBorder="1" applyAlignment="1">
      <alignment horizontal="center" vertical="center" wrapText="1"/>
    </xf>
    <xf numFmtId="0" fontId="18" fillId="0" borderId="4" xfId="0" applyFont="1" applyFill="1" applyBorder="1" applyAlignment="1">
      <alignment horizontal="center" vertical="center" wrapText="1"/>
    </xf>
    <xf numFmtId="0" fontId="18" fillId="0" borderId="5" xfId="0" applyFont="1" applyFill="1" applyBorder="1" applyAlignment="1">
      <alignment horizontal="center" vertical="center" wrapText="1"/>
    </xf>
    <xf numFmtId="0" fontId="64" fillId="0" borderId="6" xfId="0" applyFont="1" applyFill="1" applyBorder="1" applyAlignment="1">
      <alignment horizontal="right" wrapText="1"/>
    </xf>
    <xf numFmtId="0" fontId="64" fillId="0" borderId="8" xfId="0" applyFont="1" applyFill="1" applyBorder="1" applyAlignment="1">
      <alignment horizontal="right" wrapText="1"/>
    </xf>
    <xf numFmtId="0" fontId="42" fillId="0" borderId="4" xfId="0" applyFont="1" applyFill="1" applyBorder="1" applyAlignment="1">
      <alignment horizontal="left" wrapText="1"/>
    </xf>
    <xf numFmtId="0" fontId="42" fillId="0" borderId="5" xfId="0" applyFont="1" applyFill="1" applyBorder="1" applyAlignment="1">
      <alignment horizontal="left" wrapText="1"/>
    </xf>
    <xf numFmtId="1" fontId="64" fillId="0" borderId="5" xfId="0" applyNumberFormat="1" applyFont="1" applyFill="1" applyBorder="1" applyAlignment="1">
      <alignment horizontal="right" wrapText="1"/>
    </xf>
    <xf numFmtId="1" fontId="23" fillId="0" borderId="7" xfId="0" applyNumberFormat="1" applyFont="1" applyFill="1" applyBorder="1" applyAlignment="1">
      <alignment horizontal="right" wrapText="1"/>
    </xf>
    <xf numFmtId="1" fontId="23" fillId="0" borderId="8" xfId="0" applyNumberFormat="1" applyFont="1" applyFill="1" applyBorder="1" applyAlignment="1">
      <alignment horizontal="right" wrapText="1"/>
    </xf>
    <xf numFmtId="0" fontId="9" fillId="0" borderId="7" xfId="0" applyFont="1" applyFill="1" applyBorder="1" applyAlignment="1">
      <alignment horizontal="center" wrapText="1"/>
    </xf>
    <xf numFmtId="0" fontId="0" fillId="0" borderId="8" xfId="0" applyFont="1" applyFill="1" applyBorder="1" applyAlignment="1">
      <alignment horizontal="center" wrapText="1"/>
    </xf>
    <xf numFmtId="0" fontId="23" fillId="0" borderId="7" xfId="0" applyNumberFormat="1" applyFont="1" applyFill="1" applyBorder="1" applyAlignment="1">
      <alignment horizontal="right" wrapText="1"/>
    </xf>
    <xf numFmtId="0" fontId="0" fillId="0" borderId="8" xfId="0" applyFill="1" applyBorder="1" applyAlignment="1">
      <alignment horizontal="right" wrapText="1"/>
    </xf>
    <xf numFmtId="0" fontId="64" fillId="0" borderId="5" xfId="0" applyFont="1" applyFill="1" applyBorder="1" applyAlignment="1">
      <alignment horizontal="center" wrapText="1"/>
    </xf>
    <xf numFmtId="49" fontId="42" fillId="0" borderId="5" xfId="0" applyNumberFormat="1" applyFont="1" applyFill="1" applyBorder="1" applyAlignment="1">
      <alignment horizontal="right" wrapText="1"/>
    </xf>
    <xf numFmtId="0" fontId="14" fillId="0" borderId="9" xfId="0" applyFont="1" applyFill="1" applyBorder="1" applyAlignment="1">
      <alignment horizontal="center" wrapText="1"/>
    </xf>
    <xf numFmtId="0" fontId="9" fillId="0" borderId="10" xfId="0" applyFont="1" applyFill="1" applyBorder="1" applyAlignment="1"/>
    <xf numFmtId="49" fontId="14" fillId="0" borderId="3" xfId="0" applyNumberFormat="1" applyFont="1" applyFill="1" applyBorder="1" applyAlignment="1">
      <alignment horizontal="center" vertical="center" wrapText="1"/>
    </xf>
    <xf numFmtId="49" fontId="14" fillId="0" borderId="4" xfId="0" applyNumberFormat="1" applyFont="1" applyFill="1" applyBorder="1" applyAlignment="1">
      <alignment horizontal="center" vertical="center" wrapText="1"/>
    </xf>
    <xf numFmtId="49" fontId="14" fillId="0" borderId="5" xfId="0" applyNumberFormat="1" applyFont="1" applyFill="1" applyBorder="1" applyAlignment="1">
      <alignment horizontal="center" vertical="center" wrapText="1"/>
    </xf>
    <xf numFmtId="0" fontId="14" fillId="0" borderId="2" xfId="0" applyFont="1" applyFill="1" applyBorder="1" applyAlignment="1">
      <alignment horizontal="right" wrapText="1"/>
    </xf>
    <xf numFmtId="0" fontId="9" fillId="0" borderId="2" xfId="0" applyFont="1" applyFill="1" applyBorder="1" applyAlignment="1">
      <alignment horizontal="center" wrapText="1"/>
    </xf>
    <xf numFmtId="165" fontId="14" fillId="0" borderId="3" xfId="0" applyNumberFormat="1" applyFont="1" applyFill="1" applyBorder="1" applyAlignment="1">
      <alignment horizontal="right" wrapText="1"/>
    </xf>
    <xf numFmtId="165" fontId="14" fillId="0" borderId="5" xfId="0" applyNumberFormat="1" applyFont="1" applyFill="1" applyBorder="1" applyAlignment="1">
      <alignment horizontal="right" wrapText="1"/>
    </xf>
    <xf numFmtId="4" fontId="14" fillId="0" borderId="2" xfId="0" applyNumberFormat="1" applyFont="1" applyFill="1" applyBorder="1" applyAlignment="1">
      <alignment horizontal="right"/>
    </xf>
    <xf numFmtId="1" fontId="23" fillId="0" borderId="7" xfId="0" applyNumberFormat="1" applyFont="1" applyFill="1" applyBorder="1" applyAlignment="1">
      <alignment horizontal="right"/>
    </xf>
    <xf numFmtId="1" fontId="23" fillId="0" borderId="8" xfId="0" applyNumberFormat="1" applyFont="1" applyFill="1" applyBorder="1" applyAlignment="1">
      <alignment horizontal="right"/>
    </xf>
    <xf numFmtId="1" fontId="23" fillId="0" borderId="2" xfId="0" applyNumberFormat="1" applyFont="1" applyFill="1" applyBorder="1" applyAlignment="1">
      <alignment horizontal="right"/>
    </xf>
    <xf numFmtId="1" fontId="14" fillId="0" borderId="3" xfId="0" applyNumberFormat="1" applyFont="1" applyFill="1" applyBorder="1" applyAlignment="1">
      <alignment horizontal="right"/>
    </xf>
    <xf numFmtId="1" fontId="14" fillId="0" borderId="5" xfId="0" applyNumberFormat="1" applyFont="1" applyFill="1" applyBorder="1" applyAlignment="1">
      <alignment horizontal="right"/>
    </xf>
    <xf numFmtId="164" fontId="14" fillId="0" borderId="3" xfId="0" applyNumberFormat="1" applyFont="1" applyFill="1" applyBorder="1" applyAlignment="1">
      <alignment horizontal="right"/>
    </xf>
    <xf numFmtId="164" fontId="14" fillId="0" borderId="5" xfId="0" applyNumberFormat="1" applyFont="1" applyFill="1" applyBorder="1" applyAlignment="1">
      <alignment horizontal="right"/>
    </xf>
    <xf numFmtId="1" fontId="23" fillId="0" borderId="3" xfId="0" applyNumberFormat="1" applyFont="1" applyFill="1" applyBorder="1" applyAlignment="1">
      <alignment horizontal="right"/>
    </xf>
    <xf numFmtId="1" fontId="23" fillId="0" borderId="5" xfId="0" applyNumberFormat="1" applyFont="1" applyFill="1" applyBorder="1" applyAlignment="1">
      <alignment horizontal="right"/>
    </xf>
    <xf numFmtId="164" fontId="23" fillId="0" borderId="5" xfId="0" applyNumberFormat="1" applyFont="1" applyFill="1" applyBorder="1" applyAlignment="1">
      <alignment horizontal="right"/>
    </xf>
    <xf numFmtId="49" fontId="23" fillId="2" borderId="0" xfId="0" applyNumberFormat="1" applyFont="1" applyFill="1" applyBorder="1" applyAlignment="1">
      <alignment horizontal="center" wrapText="1"/>
    </xf>
    <xf numFmtId="49" fontId="23" fillId="0" borderId="2" xfId="0" applyNumberFormat="1" applyFont="1" applyFill="1" applyBorder="1" applyAlignment="1">
      <alignment horizontal="left"/>
    </xf>
    <xf numFmtId="4" fontId="23" fillId="0" borderId="22" xfId="2" applyNumberFormat="1" applyFont="1" applyFill="1" applyBorder="1" applyAlignment="1">
      <alignment horizontal="right" wrapText="1"/>
    </xf>
    <xf numFmtId="4" fontId="23" fillId="0" borderId="23" xfId="2" applyNumberFormat="1" applyFont="1" applyFill="1" applyBorder="1" applyAlignment="1">
      <alignment horizontal="right" wrapText="1"/>
    </xf>
    <xf numFmtId="4" fontId="23" fillId="0" borderId="2" xfId="0" applyNumberFormat="1" applyFont="1" applyFill="1" applyBorder="1" applyAlignment="1">
      <alignment horizontal="right" wrapText="1"/>
    </xf>
    <xf numFmtId="49" fontId="23" fillId="0" borderId="2" xfId="0" applyNumberFormat="1" applyFont="1" applyFill="1" applyBorder="1" applyAlignment="1">
      <alignment horizontal="left" wrapText="1"/>
    </xf>
    <xf numFmtId="4" fontId="23" fillId="0" borderId="24" xfId="2" applyNumberFormat="1" applyFont="1" applyFill="1" applyBorder="1" applyAlignment="1">
      <alignment wrapText="1"/>
    </xf>
    <xf numFmtId="4" fontId="23" fillId="0" borderId="25" xfId="2" applyNumberFormat="1" applyFont="1" applyFill="1" applyBorder="1" applyAlignment="1">
      <alignment wrapText="1"/>
    </xf>
    <xf numFmtId="4" fontId="23" fillId="0" borderId="2" xfId="0" applyNumberFormat="1" applyFont="1" applyFill="1" applyBorder="1" applyAlignment="1">
      <alignment wrapText="1"/>
    </xf>
    <xf numFmtId="49" fontId="14" fillId="0" borderId="2" xfId="0" applyNumberFormat="1" applyFont="1" applyFill="1" applyBorder="1" applyAlignment="1">
      <alignment horizontal="left" wrapText="1"/>
    </xf>
    <xf numFmtId="4" fontId="14" fillId="0" borderId="2" xfId="0" applyNumberFormat="1" applyFont="1" applyFill="1" applyBorder="1" applyAlignment="1">
      <alignment horizontal="right" wrapText="1"/>
    </xf>
    <xf numFmtId="0" fontId="14" fillId="0" borderId="4" xfId="0" applyFont="1" applyFill="1" applyBorder="1" applyAlignment="1">
      <alignment horizontal="center" vertical="center"/>
    </xf>
    <xf numFmtId="0" fontId="14" fillId="0" borderId="5" xfId="0" applyFont="1" applyFill="1" applyBorder="1" applyAlignment="1">
      <alignment horizontal="center" vertical="center"/>
    </xf>
    <xf numFmtId="4" fontId="23" fillId="0" borderId="3" xfId="0" applyNumberFormat="1" applyFont="1" applyFill="1" applyBorder="1" applyAlignment="1">
      <alignment wrapText="1"/>
    </xf>
    <xf numFmtId="4" fontId="23" fillId="0" borderId="5" xfId="0" applyNumberFormat="1" applyFont="1" applyFill="1" applyBorder="1" applyAlignment="1">
      <alignment wrapText="1"/>
    </xf>
    <xf numFmtId="4" fontId="23" fillId="0" borderId="3" xfId="0" applyNumberFormat="1" applyFont="1" applyFill="1" applyBorder="1" applyAlignment="1">
      <alignment horizontal="right" wrapText="1"/>
    </xf>
    <xf numFmtId="4" fontId="23" fillId="0" borderId="5" xfId="0" applyNumberFormat="1" applyFont="1" applyFill="1" applyBorder="1" applyAlignment="1">
      <alignment horizontal="right" wrapText="1"/>
    </xf>
    <xf numFmtId="49" fontId="23" fillId="0" borderId="2" xfId="0" applyNumberFormat="1" applyFont="1" applyFill="1" applyBorder="1" applyAlignment="1" applyProtection="1">
      <alignment horizontal="left" wrapText="1"/>
      <protection locked="0"/>
    </xf>
    <xf numFmtId="49" fontId="14" fillId="0" borderId="4" xfId="0" applyNumberFormat="1" applyFont="1" applyFill="1" applyBorder="1" applyAlignment="1">
      <alignment horizontal="left" wrapText="1"/>
    </xf>
    <xf numFmtId="49" fontId="14" fillId="0" borderId="5" xfId="0" applyNumberFormat="1" applyFont="1" applyFill="1" applyBorder="1" applyAlignment="1">
      <alignment horizontal="left" wrapText="1"/>
    </xf>
    <xf numFmtId="0" fontId="6" fillId="0" borderId="0" xfId="0" applyNumberFormat="1" applyFont="1" applyFill="1" applyBorder="1" applyAlignment="1">
      <alignment horizontal="center" vertical="top" wrapText="1"/>
    </xf>
    <xf numFmtId="3" fontId="14" fillId="2" borderId="3" xfId="1" applyNumberFormat="1" applyFont="1" applyFill="1" applyBorder="1" applyAlignment="1">
      <alignment horizontal="right" vertical="center"/>
    </xf>
    <xf numFmtId="3" fontId="14" fillId="2" borderId="5" xfId="1" applyNumberFormat="1" applyFont="1" applyFill="1" applyBorder="1" applyAlignment="1">
      <alignment horizontal="right" vertical="center"/>
    </xf>
    <xf numFmtId="3" fontId="23" fillId="0" borderId="2" xfId="1" applyNumberFormat="1" applyFont="1" applyFill="1" applyBorder="1" applyAlignment="1">
      <alignment horizontal="right" wrapText="1"/>
    </xf>
    <xf numFmtId="0" fontId="14" fillId="0" borderId="3" xfId="0" applyNumberFormat="1" applyFont="1" applyFill="1" applyBorder="1" applyAlignment="1">
      <alignment horizontal="right" vertical="center" wrapText="1"/>
    </xf>
    <xf numFmtId="0" fontId="14" fillId="0" borderId="5" xfId="0" applyNumberFormat="1" applyFont="1" applyFill="1" applyBorder="1" applyAlignment="1">
      <alignment horizontal="right" vertical="center" wrapText="1"/>
    </xf>
    <xf numFmtId="0" fontId="15" fillId="2" borderId="1" xfId="1" applyFont="1" applyFill="1" applyBorder="1" applyAlignment="1">
      <alignment horizontal="center" vertical="center"/>
    </xf>
    <xf numFmtId="164" fontId="14" fillId="0" borderId="3" xfId="0" applyNumberFormat="1" applyFont="1" applyFill="1" applyBorder="1" applyAlignment="1">
      <alignment wrapText="1"/>
    </xf>
    <xf numFmtId="164" fontId="14" fillId="0" borderId="5" xfId="0" applyNumberFormat="1" applyFont="1" applyFill="1" applyBorder="1" applyAlignment="1">
      <alignment wrapText="1"/>
    </xf>
    <xf numFmtId="0" fontId="22" fillId="0" borderId="3" xfId="0" applyFont="1" applyFill="1" applyBorder="1" applyAlignment="1">
      <alignment horizontal="center" wrapText="1"/>
    </xf>
    <xf numFmtId="0" fontId="22" fillId="0" borderId="5" xfId="0" applyFont="1" applyFill="1" applyBorder="1" applyAlignment="1">
      <alignment horizontal="center" wrapText="1"/>
    </xf>
    <xf numFmtId="0" fontId="18" fillId="0" borderId="0" xfId="0" applyFont="1" applyFill="1" applyBorder="1" applyAlignment="1">
      <alignment horizontal="center" vertical="center"/>
    </xf>
    <xf numFmtId="0" fontId="15" fillId="2" borderId="0" xfId="0" applyFont="1" applyFill="1" applyBorder="1" applyAlignment="1">
      <alignment horizontal="center" vertical="center"/>
    </xf>
    <xf numFmtId="165" fontId="23" fillId="2" borderId="3" xfId="0" applyNumberFormat="1" applyFont="1" applyFill="1" applyBorder="1" applyAlignment="1">
      <alignment horizontal="right" wrapText="1"/>
    </xf>
    <xf numFmtId="165" fontId="23" fillId="2" borderId="5" xfId="0" applyNumberFormat="1" applyFont="1" applyFill="1" applyBorder="1" applyAlignment="1">
      <alignment horizontal="right" wrapText="1"/>
    </xf>
    <xf numFmtId="0" fontId="0" fillId="2" borderId="0" xfId="0" applyFont="1" applyFill="1" applyAlignment="1">
      <alignment horizontal="left" vertical="center" wrapText="1"/>
    </xf>
    <xf numFmtId="0" fontId="22" fillId="2" borderId="1" xfId="0" applyFont="1" applyFill="1" applyBorder="1" applyAlignment="1">
      <alignment horizontal="right" wrapText="1"/>
    </xf>
    <xf numFmtId="2" fontId="14" fillId="0" borderId="2" xfId="0" applyNumberFormat="1" applyFont="1" applyFill="1" applyBorder="1" applyAlignment="1">
      <alignment horizontal="right" wrapText="1"/>
    </xf>
    <xf numFmtId="164" fontId="99" fillId="0" borderId="2" xfId="0" applyNumberFormat="1" applyFont="1" applyFill="1" applyBorder="1" applyAlignment="1">
      <alignment horizontal="right" wrapText="1"/>
    </xf>
    <xf numFmtId="0" fontId="9" fillId="0" borderId="4" xfId="0" applyFont="1" applyFill="1" applyBorder="1" applyAlignment="1">
      <alignment wrapText="1"/>
    </xf>
    <xf numFmtId="0" fontId="9" fillId="0" borderId="5" xfId="0" applyFont="1" applyFill="1" applyBorder="1" applyAlignment="1">
      <alignment wrapText="1"/>
    </xf>
    <xf numFmtId="0" fontId="12" fillId="2" borderId="0" xfId="0" applyFont="1" applyFill="1" applyBorder="1" applyAlignment="1">
      <alignment horizontal="left" vertical="center" wrapText="1"/>
    </xf>
    <xf numFmtId="0" fontId="4" fillId="0" borderId="0" xfId="0" applyFont="1" applyFill="1" applyAlignment="1">
      <alignment horizontal="left" vertical="center"/>
    </xf>
    <xf numFmtId="165" fontId="14" fillId="0" borderId="2" xfId="0" applyNumberFormat="1" applyFont="1" applyFill="1" applyBorder="1" applyAlignment="1">
      <alignment horizontal="right" vertical="center" wrapText="1"/>
    </xf>
    <xf numFmtId="0" fontId="14" fillId="0" borderId="2" xfId="0" applyFont="1" applyFill="1" applyBorder="1" applyAlignment="1">
      <alignment horizontal="left" vertical="center" wrapText="1"/>
    </xf>
    <xf numFmtId="165" fontId="14" fillId="0" borderId="3" xfId="0" applyNumberFormat="1" applyFont="1" applyFill="1" applyBorder="1" applyAlignment="1">
      <alignment horizontal="right" vertical="center" wrapText="1"/>
    </xf>
    <xf numFmtId="165" fontId="14" fillId="0" borderId="5" xfId="0" applyNumberFormat="1" applyFont="1" applyFill="1" applyBorder="1" applyAlignment="1">
      <alignment horizontal="right" vertical="center" wrapText="1"/>
    </xf>
    <xf numFmtId="0" fontId="15" fillId="0" borderId="0" xfId="0" applyFont="1" applyFill="1" applyBorder="1" applyAlignment="1">
      <alignment horizontal="center" vertical="center"/>
    </xf>
    <xf numFmtId="0" fontId="23" fillId="0" borderId="2" xfId="0" applyFont="1" applyFill="1" applyBorder="1" applyAlignment="1">
      <alignment horizontal="center" vertical="center" wrapText="1"/>
    </xf>
    <xf numFmtId="3" fontId="65" fillId="0" borderId="3" xfId="1" applyNumberFormat="1" applyFont="1" applyFill="1" applyBorder="1" applyAlignment="1">
      <alignment horizontal="center" vertical="center" wrapText="1"/>
    </xf>
    <xf numFmtId="3" fontId="65" fillId="0" borderId="5" xfId="1" applyNumberFormat="1" applyFont="1" applyFill="1" applyBorder="1" applyAlignment="1">
      <alignment horizontal="center" vertical="center" wrapText="1"/>
    </xf>
    <xf numFmtId="3" fontId="23" fillId="2" borderId="2" xfId="0" applyNumberFormat="1" applyFont="1" applyFill="1" applyBorder="1" applyAlignment="1">
      <alignment horizontal="right" wrapText="1"/>
    </xf>
    <xf numFmtId="0" fontId="35" fillId="0" borderId="0" xfId="0" applyFont="1" applyFill="1" applyBorder="1" applyAlignment="1">
      <alignment horizontal="center"/>
    </xf>
    <xf numFmtId="0" fontId="32" fillId="0" borderId="26" xfId="0" applyFont="1" applyFill="1" applyBorder="1" applyAlignment="1">
      <alignment horizontal="left" vertical="top" wrapText="1"/>
    </xf>
    <xf numFmtId="0" fontId="32" fillId="0" borderId="0" xfId="0" applyFont="1" applyFill="1" applyBorder="1" applyAlignment="1">
      <alignment horizontal="left" vertical="top" wrapText="1"/>
    </xf>
    <xf numFmtId="0" fontId="14" fillId="0" borderId="4" xfId="0" applyFont="1" applyFill="1" applyBorder="1" applyAlignment="1">
      <alignment horizontal="center" wrapText="1"/>
    </xf>
    <xf numFmtId="0" fontId="22" fillId="0" borderId="3" xfId="0" applyFont="1" applyFill="1" applyBorder="1" applyAlignment="1">
      <alignment horizontal="left" wrapText="1"/>
    </xf>
    <xf numFmtId="0" fontId="22" fillId="0" borderId="4" xfId="0" applyFont="1" applyFill="1" applyBorder="1" applyAlignment="1">
      <alignment horizontal="left" wrapText="1"/>
    </xf>
    <xf numFmtId="0" fontId="22" fillId="0" borderId="5" xfId="0" applyFont="1" applyFill="1" applyBorder="1" applyAlignment="1">
      <alignment horizontal="left" wrapText="1"/>
    </xf>
    <xf numFmtId="0" fontId="9" fillId="2" borderId="7" xfId="0" applyFont="1" applyFill="1" applyBorder="1" applyAlignment="1">
      <alignment horizontal="left" vertical="center" wrapText="1"/>
    </xf>
    <xf numFmtId="0" fontId="9" fillId="2" borderId="6" xfId="0" applyFont="1" applyFill="1" applyBorder="1" applyAlignment="1">
      <alignment horizontal="left" vertical="center" wrapText="1"/>
    </xf>
    <xf numFmtId="0" fontId="9" fillId="2" borderId="8" xfId="0" applyFont="1" applyFill="1" applyBorder="1" applyAlignment="1">
      <alignment horizontal="left" vertical="center" wrapText="1"/>
    </xf>
    <xf numFmtId="0" fontId="9" fillId="2" borderId="9" xfId="0" applyFont="1" applyFill="1" applyBorder="1" applyAlignment="1">
      <alignment horizontal="left" vertical="center" wrapText="1"/>
    </xf>
    <xf numFmtId="0" fontId="9" fillId="2" borderId="1" xfId="0" applyFont="1" applyFill="1" applyBorder="1" applyAlignment="1">
      <alignment horizontal="left" vertical="center" wrapText="1"/>
    </xf>
    <xf numFmtId="0" fontId="9" fillId="2" borderId="10" xfId="0" applyFont="1" applyFill="1" applyBorder="1" applyAlignment="1">
      <alignment horizontal="left" vertical="center" wrapText="1"/>
    </xf>
    <xf numFmtId="0" fontId="0" fillId="0" borderId="0" xfId="0" applyFill="1" applyBorder="1" applyAlignment="1">
      <alignment vertical="center"/>
    </xf>
    <xf numFmtId="2" fontId="9" fillId="0" borderId="12" xfId="0" applyNumberFormat="1" applyFont="1" applyFill="1" applyBorder="1" applyAlignment="1">
      <alignment horizontal="center" wrapText="1"/>
    </xf>
    <xf numFmtId="165" fontId="14" fillId="0" borderId="2" xfId="0" applyNumberFormat="1" applyFont="1" applyFill="1" applyBorder="1" applyAlignment="1">
      <alignment horizontal="right" wrapText="1"/>
    </xf>
    <xf numFmtId="2" fontId="23" fillId="0" borderId="3" xfId="0" applyNumberFormat="1" applyFont="1" applyFill="1" applyBorder="1" applyAlignment="1">
      <alignment horizontal="center" wrapText="1"/>
    </xf>
    <xf numFmtId="2" fontId="23" fillId="0" borderId="5" xfId="0" applyNumberFormat="1" applyFont="1" applyFill="1" applyBorder="1" applyAlignment="1">
      <alignment horizontal="center" wrapText="1"/>
    </xf>
    <xf numFmtId="3" fontId="63" fillId="0" borderId="3" xfId="0" applyNumberFormat="1" applyFont="1" applyFill="1" applyBorder="1" applyAlignment="1">
      <alignment horizontal="right" wrapText="1"/>
    </xf>
    <xf numFmtId="3" fontId="63" fillId="0" borderId="5" xfId="0" applyNumberFormat="1" applyFont="1" applyFill="1" applyBorder="1" applyAlignment="1">
      <alignment horizontal="right" wrapText="1"/>
    </xf>
    <xf numFmtId="3" fontId="87" fillId="0" borderId="3" xfId="0" applyNumberFormat="1" applyFont="1" applyFill="1" applyBorder="1" applyAlignment="1">
      <alignment horizontal="right" wrapText="1"/>
    </xf>
    <xf numFmtId="3" fontId="87" fillId="0" borderId="5" xfId="0" applyNumberFormat="1" applyFont="1" applyFill="1" applyBorder="1" applyAlignment="1">
      <alignment horizontal="right" wrapText="1"/>
    </xf>
    <xf numFmtId="0" fontId="0" fillId="0" borderId="2" xfId="0" applyFill="1" applyBorder="1" applyAlignment="1">
      <alignment horizontal="right" wrapText="1"/>
    </xf>
    <xf numFmtId="0" fontId="105" fillId="36" borderId="0" xfId="0" applyFont="1" applyFill="1" applyBorder="1" applyAlignment="1">
      <alignment horizontal="left" vertical="top" wrapText="1"/>
    </xf>
    <xf numFmtId="0" fontId="35" fillId="36" borderId="0" xfId="0" applyFont="1" applyFill="1" applyBorder="1" applyAlignment="1">
      <alignment horizontal="left" vertical="top" wrapText="1"/>
    </xf>
    <xf numFmtId="2" fontId="15" fillId="0" borderId="1" xfId="0" applyNumberFormat="1" applyFont="1" applyFill="1" applyBorder="1" applyAlignment="1">
      <alignment horizontal="center" vertical="center" wrapText="1"/>
    </xf>
    <xf numFmtId="49" fontId="12" fillId="0" borderId="0" xfId="0" applyNumberFormat="1" applyFont="1" applyFill="1" applyBorder="1" applyAlignment="1">
      <alignment horizontal="left" vertical="top" wrapText="1"/>
    </xf>
    <xf numFmtId="49" fontId="12" fillId="0" borderId="0" xfId="0" applyNumberFormat="1" applyFont="1" applyFill="1" applyBorder="1" applyAlignment="1">
      <alignment horizontal="left" vertical="top"/>
    </xf>
    <xf numFmtId="3" fontId="63" fillId="0" borderId="2" xfId="0" applyNumberFormat="1" applyFont="1" applyFill="1" applyBorder="1" applyAlignment="1">
      <alignment horizontal="right" wrapText="1"/>
    </xf>
    <xf numFmtId="2" fontId="14" fillId="0" borderId="3" xfId="0" applyNumberFormat="1" applyFont="1" applyFill="1" applyBorder="1" applyAlignment="1">
      <alignment horizontal="center" wrapText="1"/>
    </xf>
    <xf numFmtId="2" fontId="14" fillId="0" borderId="5" xfId="0" applyNumberFormat="1" applyFont="1" applyFill="1" applyBorder="1" applyAlignment="1">
      <alignment horizontal="center" wrapText="1"/>
    </xf>
    <xf numFmtId="49" fontId="12" fillId="0" borderId="0" xfId="0" applyNumberFormat="1" applyFont="1" applyFill="1" applyBorder="1" applyAlignment="1">
      <alignment horizontal="left" vertical="center"/>
    </xf>
    <xf numFmtId="0" fontId="11" fillId="0" borderId="0" xfId="0" applyFont="1" applyFill="1" applyBorder="1" applyAlignment="1">
      <alignment horizontal="center" vertical="center" wrapText="1"/>
    </xf>
    <xf numFmtId="0" fontId="0" fillId="0" borderId="0" xfId="0" applyFill="1" applyBorder="1" applyAlignment="1">
      <alignment horizontal="center" vertical="center" wrapText="1"/>
    </xf>
    <xf numFmtId="2" fontId="12" fillId="2" borderId="0" xfId="0" applyNumberFormat="1" applyFont="1" applyFill="1" applyBorder="1" applyAlignment="1">
      <alignment horizontal="left" vertical="top" wrapText="1"/>
    </xf>
    <xf numFmtId="0" fontId="9" fillId="0" borderId="12" xfId="0" applyFont="1" applyFill="1" applyBorder="1" applyAlignment="1">
      <alignment horizontal="justify" wrapText="1"/>
    </xf>
    <xf numFmtId="0" fontId="14" fillId="0" borderId="0" xfId="0" applyFont="1" applyFill="1" applyBorder="1" applyAlignment="1">
      <alignment horizontal="center" vertical="center"/>
    </xf>
    <xf numFmtId="49" fontId="64" fillId="0" borderId="5" xfId="0" applyNumberFormat="1" applyFont="1" applyFill="1" applyBorder="1" applyAlignment="1">
      <alignment horizontal="right" wrapText="1"/>
    </xf>
    <xf numFmtId="0" fontId="14" fillId="0" borderId="2" xfId="0" applyFont="1" applyFill="1" applyBorder="1" applyAlignment="1">
      <alignment horizontal="justify"/>
    </xf>
    <xf numFmtId="3" fontId="0" fillId="0" borderId="5" xfId="0" applyNumberFormat="1" applyFont="1" applyFill="1" applyBorder="1" applyAlignment="1">
      <alignment horizontal="right" wrapText="1"/>
    </xf>
    <xf numFmtId="0" fontId="12" fillId="2" borderId="6" xfId="0" applyFont="1" applyFill="1" applyBorder="1" applyAlignment="1">
      <alignment horizontal="left" vertical="center" wrapText="1"/>
    </xf>
    <xf numFmtId="0" fontId="23" fillId="0" borderId="12" xfId="0" applyFont="1" applyFill="1" applyBorder="1" applyAlignment="1">
      <alignment horizontal="right" wrapText="1"/>
    </xf>
    <xf numFmtId="0" fontId="23" fillId="0" borderId="12" xfId="0" applyFont="1" applyFill="1" applyBorder="1" applyAlignment="1">
      <alignment horizontal="center" wrapText="1"/>
    </xf>
    <xf numFmtId="1" fontId="9" fillId="0" borderId="3" xfId="0" applyNumberFormat="1" applyFont="1" applyFill="1" applyBorder="1" applyAlignment="1">
      <alignment horizontal="right" wrapText="1"/>
    </xf>
    <xf numFmtId="1" fontId="0" fillId="0" borderId="5" xfId="0" applyNumberFormat="1" applyFont="1" applyFill="1" applyBorder="1" applyAlignment="1">
      <alignment horizontal="right" wrapText="1"/>
    </xf>
    <xf numFmtId="167" fontId="103" fillId="2" borderId="0" xfId="0" applyNumberFormat="1" applyFont="1" applyFill="1" applyAlignment="1">
      <alignment wrapText="1"/>
    </xf>
    <xf numFmtId="0" fontId="104" fillId="2" borderId="0" xfId="0" applyFont="1" applyFill="1" applyAlignment="1">
      <alignment wrapText="1"/>
    </xf>
    <xf numFmtId="0" fontId="64" fillId="0" borderId="2" xfId="0" applyFont="1" applyFill="1" applyBorder="1" applyAlignment="1">
      <alignment horizontal="right" wrapText="1"/>
    </xf>
    <xf numFmtId="0" fontId="14" fillId="0" borderId="5" xfId="0" applyFont="1" applyFill="1" applyBorder="1" applyAlignment="1"/>
    <xf numFmtId="0" fontId="64" fillId="0" borderId="2" xfId="0" applyFont="1" applyFill="1" applyBorder="1" applyAlignment="1">
      <alignment horizontal="right"/>
    </xf>
    <xf numFmtId="49" fontId="23" fillId="2" borderId="6" xfId="0" applyNumberFormat="1" applyFont="1" applyFill="1" applyBorder="1" applyAlignment="1">
      <alignment horizontal="left" vertical="center" wrapText="1"/>
    </xf>
    <xf numFmtId="0" fontId="0" fillId="0" borderId="4" xfId="0" applyFont="1" applyFill="1" applyBorder="1" applyAlignment="1">
      <alignment horizontal="left" wrapText="1"/>
    </xf>
    <xf numFmtId="0" fontId="0" fillId="0" borderId="5" xfId="0" applyFont="1" applyFill="1" applyBorder="1" applyAlignment="1">
      <alignment horizontal="left" wrapText="1"/>
    </xf>
    <xf numFmtId="2" fontId="14" fillId="0" borderId="3" xfId="0" applyNumberFormat="1" applyFont="1" applyFill="1" applyBorder="1" applyAlignment="1">
      <alignment horizontal="center" vertical="center" wrapText="1"/>
    </xf>
    <xf numFmtId="2" fontId="14" fillId="0" borderId="5" xfId="0" applyNumberFormat="1" applyFont="1" applyFill="1" applyBorder="1" applyAlignment="1">
      <alignment horizontal="center" vertical="center" wrapText="1"/>
    </xf>
    <xf numFmtId="3" fontId="14" fillId="0" borderId="3" xfId="0" applyNumberFormat="1" applyFont="1" applyFill="1" applyBorder="1" applyAlignment="1">
      <alignment horizontal="center" vertical="center" wrapText="1"/>
    </xf>
    <xf numFmtId="3" fontId="14" fillId="0" borderId="5" xfId="0" applyNumberFormat="1" applyFont="1" applyFill="1" applyBorder="1" applyAlignment="1">
      <alignment horizontal="center" vertical="center" wrapText="1"/>
    </xf>
    <xf numFmtId="0" fontId="105" fillId="2" borderId="0" xfId="0" applyFont="1" applyFill="1" applyBorder="1" applyAlignment="1">
      <alignment horizontal="left" vertical="top" wrapText="1"/>
    </xf>
    <xf numFmtId="0" fontId="35" fillId="2" borderId="0" xfId="0" applyFont="1" applyFill="1" applyBorder="1" applyAlignment="1">
      <alignment horizontal="left" vertical="top" wrapText="1"/>
    </xf>
    <xf numFmtId="0" fontId="9" fillId="0" borderId="0" xfId="0" applyFont="1" applyAlignment="1">
      <alignment horizontal="left" vertical="top" wrapText="1"/>
    </xf>
    <xf numFmtId="0" fontId="4" fillId="0" borderId="0" xfId="0" applyFont="1" applyAlignment="1">
      <alignment horizontal="left" vertical="top"/>
    </xf>
    <xf numFmtId="0" fontId="4" fillId="0" borderId="0" xfId="0" applyFont="1" applyFill="1" applyAlignment="1">
      <alignment horizontal="left" vertical="top" wrapText="1"/>
    </xf>
    <xf numFmtId="0" fontId="0" fillId="0" borderId="0" xfId="0" applyFill="1" applyAlignment="1">
      <alignment horizontal="left" vertical="top" wrapText="1"/>
    </xf>
    <xf numFmtId="49" fontId="14" fillId="0" borderId="9" xfId="0" applyNumberFormat="1" applyFont="1" applyFill="1" applyBorder="1" applyAlignment="1">
      <alignment horizontal="center" vertical="center" wrapText="1"/>
    </xf>
    <xf numFmtId="49" fontId="14" fillId="0" borderId="1" xfId="0" applyNumberFormat="1" applyFont="1" applyFill="1" applyBorder="1" applyAlignment="1">
      <alignment horizontal="center" vertical="center" wrapText="1"/>
    </xf>
    <xf numFmtId="49" fontId="14" fillId="0" borderId="10" xfId="0" applyNumberFormat="1" applyFont="1" applyFill="1" applyBorder="1" applyAlignment="1">
      <alignment horizontal="center" vertical="center" wrapText="1"/>
    </xf>
    <xf numFmtId="49" fontId="12" fillId="0" borderId="6" xfId="0" applyNumberFormat="1" applyFont="1" applyFill="1" applyBorder="1" applyAlignment="1">
      <alignment horizontal="left" vertical="center" wrapText="1"/>
    </xf>
    <xf numFmtId="49" fontId="9" fillId="0" borderId="6" xfId="0" applyNumberFormat="1" applyFont="1" applyFill="1" applyBorder="1" applyAlignment="1">
      <alignment horizontal="left" vertical="center" wrapText="1"/>
    </xf>
    <xf numFmtId="2" fontId="9" fillId="0" borderId="3" xfId="0" applyNumberFormat="1" applyFont="1" applyFill="1" applyBorder="1" applyAlignment="1">
      <alignment horizontal="center" wrapText="1"/>
    </xf>
    <xf numFmtId="2" fontId="9" fillId="0" borderId="5" xfId="0" applyNumberFormat="1" applyFont="1" applyFill="1" applyBorder="1" applyAlignment="1">
      <alignment horizontal="center" wrapText="1"/>
    </xf>
    <xf numFmtId="0" fontId="11" fillId="0" borderId="0" xfId="0" applyFont="1" applyFill="1" applyAlignment="1">
      <alignment horizontal="left" vertical="center" wrapText="1"/>
    </xf>
    <xf numFmtId="0" fontId="27" fillId="0" borderId="0" xfId="0" applyFont="1" applyFill="1" applyAlignment="1">
      <alignment horizontal="left" vertical="center" wrapText="1"/>
    </xf>
    <xf numFmtId="0" fontId="12" fillId="2" borderId="0" xfId="0" applyFont="1" applyFill="1" applyBorder="1" applyAlignment="1">
      <alignment vertical="center"/>
    </xf>
    <xf numFmtId="0" fontId="15" fillId="2" borderId="1" xfId="0" applyNumberFormat="1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164" fontId="14" fillId="2" borderId="2" xfId="0" applyNumberFormat="1" applyFont="1" applyFill="1" applyBorder="1" applyAlignment="1">
      <alignment horizontal="right"/>
    </xf>
    <xf numFmtId="0" fontId="12" fillId="0" borderId="0" xfId="0" applyFont="1" applyFill="1" applyAlignment="1">
      <alignment horizontal="center" vertical="center" wrapText="1"/>
    </xf>
    <xf numFmtId="14" fontId="14" fillId="0" borderId="3" xfId="0" applyNumberFormat="1" applyFont="1" applyFill="1" applyBorder="1" applyAlignment="1">
      <alignment horizontal="center" vertical="center" wrapText="1"/>
    </xf>
    <xf numFmtId="14" fontId="14" fillId="0" borderId="5" xfId="0" applyNumberFormat="1" applyFont="1" applyFill="1" applyBorder="1" applyAlignment="1">
      <alignment horizontal="center" vertical="center" wrapText="1"/>
    </xf>
    <xf numFmtId="2" fontId="14" fillId="0" borderId="4" xfId="0" applyNumberFormat="1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horizontal="center" wrapText="1"/>
    </xf>
    <xf numFmtId="0" fontId="14" fillId="0" borderId="0" xfId="0" applyFont="1" applyFill="1" applyBorder="1" applyAlignment="1">
      <alignment horizontal="left" wrapText="1"/>
    </xf>
    <xf numFmtId="164" fontId="14" fillId="0" borderId="0" xfId="0" applyNumberFormat="1" applyFont="1" applyFill="1" applyBorder="1" applyAlignment="1">
      <alignment horizontal="right" wrapText="1"/>
    </xf>
    <xf numFmtId="165" fontId="14" fillId="0" borderId="0" xfId="0" applyNumberFormat="1" applyFont="1" applyFill="1" applyBorder="1" applyAlignment="1">
      <alignment horizontal="right"/>
    </xf>
  </cellXfs>
  <cellStyles count="167">
    <cellStyle name="20% — акцент1" xfId="15"/>
    <cellStyle name="20% - Акцент1 2" xfId="62"/>
    <cellStyle name="20% - Акцент1 3" xfId="97"/>
    <cellStyle name="20% - Акцент1 4" xfId="136"/>
    <cellStyle name="20% - Акцент1 5" xfId="152"/>
    <cellStyle name="20% — акцент2" xfId="16"/>
    <cellStyle name="20% - Акцент2 2" xfId="63"/>
    <cellStyle name="20% - Акцент2 3" xfId="101"/>
    <cellStyle name="20% - Акцент2 4" xfId="135"/>
    <cellStyle name="20% - Акцент2 5" xfId="151"/>
    <cellStyle name="20% — акцент3" xfId="17"/>
    <cellStyle name="20% - Акцент3 2" xfId="64"/>
    <cellStyle name="20% - Акцент3 3" xfId="107"/>
    <cellStyle name="20% - Акцент3 4" xfId="133"/>
    <cellStyle name="20% - Акцент3 5" xfId="150"/>
    <cellStyle name="20% — акцент4" xfId="18"/>
    <cellStyle name="20% - Акцент4 2" xfId="65"/>
    <cellStyle name="20% - Акцент4 3" xfId="90"/>
    <cellStyle name="20% - Акцент4 4" xfId="132"/>
    <cellStyle name="20% - Акцент4 5" xfId="149"/>
    <cellStyle name="20% — акцент5" xfId="19"/>
    <cellStyle name="20% - Акцент5 2" xfId="66"/>
    <cellStyle name="20% - Акцент5 3" xfId="89"/>
    <cellStyle name="20% - Акцент5 4" xfId="131"/>
    <cellStyle name="20% - Акцент5 5" xfId="148"/>
    <cellStyle name="20% — акцент6" xfId="20"/>
    <cellStyle name="20% - Акцент6 2" xfId="67"/>
    <cellStyle name="20% - Акцент6 3" xfId="105"/>
    <cellStyle name="20% - Акцент6 4" xfId="140"/>
    <cellStyle name="20% - Акцент6 5" xfId="153"/>
    <cellStyle name="40% — акцент1" xfId="21"/>
    <cellStyle name="40% - Акцент1 2" xfId="68"/>
    <cellStyle name="40% - Акцент1 3" xfId="104"/>
    <cellStyle name="40% - Акцент1 4" xfId="61"/>
    <cellStyle name="40% - Акцент1 5" xfId="138"/>
    <cellStyle name="40% — акцент2" xfId="22"/>
    <cellStyle name="40% - Акцент2 2" xfId="69"/>
    <cellStyle name="40% - Акцент2 3" xfId="108"/>
    <cellStyle name="40% - Акцент2 4" xfId="130"/>
    <cellStyle name="40% - Акцент2 5" xfId="147"/>
    <cellStyle name="40% — акцент3" xfId="23"/>
    <cellStyle name="40% - Акцент3 2" xfId="70"/>
    <cellStyle name="40% - Акцент3 3" xfId="109"/>
    <cellStyle name="40% - Акцент3 4" xfId="129"/>
    <cellStyle name="40% - Акцент3 5" xfId="146"/>
    <cellStyle name="40% — акцент4" xfId="24"/>
    <cellStyle name="40% - Акцент4 2" xfId="71"/>
    <cellStyle name="40% - Акцент4 3" xfId="110"/>
    <cellStyle name="40% - Акцент4 4" xfId="128"/>
    <cellStyle name="40% - Акцент4 5" xfId="145"/>
    <cellStyle name="40% — акцент5" xfId="25"/>
    <cellStyle name="40% - Акцент5 2" xfId="72"/>
    <cellStyle name="40% - Акцент5 3" xfId="111"/>
    <cellStyle name="40% - Акцент5 4" xfId="127"/>
    <cellStyle name="40% - Акцент5 5" xfId="144"/>
    <cellStyle name="40% — акцент6" xfId="26"/>
    <cellStyle name="40% - Акцент6 2" xfId="73"/>
    <cellStyle name="40% - Акцент6 3" xfId="112"/>
    <cellStyle name="40% - Акцент6 4" xfId="126"/>
    <cellStyle name="40% - Акцент6 5" xfId="143"/>
    <cellStyle name="60% — акцент1" xfId="27"/>
    <cellStyle name="60% - Акцент1 2" xfId="74"/>
    <cellStyle name="60% - Акцент1 3" xfId="113"/>
    <cellStyle name="60% - Акцент1 4" xfId="125"/>
    <cellStyle name="60% - Акцент1 5" xfId="142"/>
    <cellStyle name="60% — акцент2" xfId="28"/>
    <cellStyle name="60% - Акцент2 2" xfId="75"/>
    <cellStyle name="60% - Акцент2 3" xfId="114"/>
    <cellStyle name="60% - Акцент2 4" xfId="124"/>
    <cellStyle name="60% - Акцент2 5" xfId="141"/>
    <cellStyle name="60% — акцент3" xfId="29"/>
    <cellStyle name="60% - Акцент3 2" xfId="76"/>
    <cellStyle name="60% - Акцент3 3" xfId="115"/>
    <cellStyle name="60% - Акцент3 4" xfId="123"/>
    <cellStyle name="60% - Акцент3 5" xfId="137"/>
    <cellStyle name="60% — акцент4" xfId="30"/>
    <cellStyle name="60% - Акцент4 2" xfId="77"/>
    <cellStyle name="60% - Акцент4 3" xfId="116"/>
    <cellStyle name="60% - Акцент4 4" xfId="121"/>
    <cellStyle name="60% - Акцент4 5" xfId="122"/>
    <cellStyle name="60% — акцент5" xfId="31"/>
    <cellStyle name="60% - Акцент5 2" xfId="78"/>
    <cellStyle name="60% - Акцент5 3" xfId="117"/>
    <cellStyle name="60% - Акцент5 4" xfId="120"/>
    <cellStyle name="60% - Акцент5 5" xfId="139"/>
    <cellStyle name="60% — акцент6" xfId="32"/>
    <cellStyle name="60% - Акцент6 2" xfId="79"/>
    <cellStyle name="60% - Акцент6 3" xfId="118"/>
    <cellStyle name="60% - Акцент6 4" xfId="119"/>
    <cellStyle name="60% - Акцент6 5" xfId="134"/>
    <cellStyle name="Comma" xfId="58"/>
    <cellStyle name="Comma [0]" xfId="59"/>
    <cellStyle name="Comma [0] 2" xfId="159"/>
    <cellStyle name="Comma 2" xfId="158"/>
    <cellStyle name="Comma 3" xfId="163"/>
    <cellStyle name="Currency" xfId="42"/>
    <cellStyle name="Currency [0]" xfId="43"/>
    <cellStyle name="Currency [0] 2" xfId="157"/>
    <cellStyle name="Currency 2" xfId="156"/>
    <cellStyle name="Currency 3" xfId="162"/>
    <cellStyle name="Normal" xfId="2"/>
    <cellStyle name="Normal 2" xfId="13"/>
    <cellStyle name="Normal 3" xfId="14"/>
    <cellStyle name="Percent" xfId="55"/>
    <cellStyle name="Percent 2" xfId="155"/>
    <cellStyle name="Акцент1 2" xfId="33"/>
    <cellStyle name="Акцент1 3" xfId="80"/>
    <cellStyle name="Акцент2 2" xfId="34"/>
    <cellStyle name="Акцент2 3" xfId="81"/>
    <cellStyle name="Акцент3 2" xfId="35"/>
    <cellStyle name="Акцент3 3" xfId="82"/>
    <cellStyle name="Акцент4 2" xfId="36"/>
    <cellStyle name="Акцент4 3" xfId="83"/>
    <cellStyle name="Акцент5 2" xfId="37"/>
    <cellStyle name="Акцент5 3" xfId="84"/>
    <cellStyle name="Акцент6 2" xfId="38"/>
    <cellStyle name="Акцент6 3" xfId="85"/>
    <cellStyle name="Ввод  2" xfId="39"/>
    <cellStyle name="Ввод  3" xfId="86"/>
    <cellStyle name="Вывод 2" xfId="40"/>
    <cellStyle name="Вывод 3" xfId="87"/>
    <cellStyle name="Вычисление 2" xfId="41"/>
    <cellStyle name="Вычисление 3" xfId="88"/>
    <cellStyle name="Заголовок 1 2" xfId="44"/>
    <cellStyle name="Заголовок 1 3" xfId="91"/>
    <cellStyle name="Заголовок 2 2" xfId="45"/>
    <cellStyle name="Заголовок 2 3" xfId="92"/>
    <cellStyle name="Заголовок 3 2" xfId="46"/>
    <cellStyle name="Заголовок 3 3" xfId="93"/>
    <cellStyle name="Заголовок 4 2" xfId="47"/>
    <cellStyle name="Заголовок 4 3" xfId="94"/>
    <cellStyle name="Итог 2" xfId="48"/>
    <cellStyle name="Итог 3" xfId="95"/>
    <cellStyle name="Контрольная ячейка 2" xfId="49"/>
    <cellStyle name="Контрольная ячейка 3" xfId="96"/>
    <cellStyle name="Название 2" xfId="50"/>
    <cellStyle name="Нейтральный 2" xfId="51"/>
    <cellStyle name="Нейтральный 3" xfId="98"/>
    <cellStyle name="Обычный" xfId="0" builtinId="0"/>
    <cellStyle name="Обычный 10" xfId="4"/>
    <cellStyle name="Обычный 2" xfId="3"/>
    <cellStyle name="Обычный 2 2" xfId="5"/>
    <cellStyle name="Обычный 2 2 2" xfId="6"/>
    <cellStyle name="Обычный 2 2 3" xfId="7"/>
    <cellStyle name="Обычный 2 3" xfId="160"/>
    <cellStyle name="Обычный 3" xfId="8"/>
    <cellStyle name="Обычный 3 2" xfId="161"/>
    <cellStyle name="Обычный 4" xfId="9"/>
    <cellStyle name="Обычный 5" xfId="10"/>
    <cellStyle name="Обычный 5 2" xfId="164"/>
    <cellStyle name="Обычный 6" xfId="11"/>
    <cellStyle name="Обычный 6 2" xfId="165"/>
    <cellStyle name="Обычный 7" xfId="12"/>
    <cellStyle name="Обычный 7 2" xfId="166"/>
    <cellStyle name="Обычный 8" xfId="154"/>
    <cellStyle name="Обычный_Лист1" xfId="1"/>
    <cellStyle name="Плохой 2" xfId="52"/>
    <cellStyle name="Плохой 3" xfId="99"/>
    <cellStyle name="Пояснение 2" xfId="53"/>
    <cellStyle name="Пояснение 3" xfId="100"/>
    <cellStyle name="Примечание 2" xfId="54"/>
    <cellStyle name="Связанная ячейка 2" xfId="56"/>
    <cellStyle name="Связанная ячейка 3" xfId="102"/>
    <cellStyle name="Текст предупреждения 2" xfId="57"/>
    <cellStyle name="Текст предупреждения 3" xfId="103"/>
    <cellStyle name="Хороший 2" xfId="60"/>
    <cellStyle name="Хороший 3" xfId="106"/>
  </cellStyles>
  <dxfs count="0"/>
  <tableStyles count="0" defaultTableStyle="TableStyleMedium9" defaultPivotStyle="PivotStyleLight16"/>
  <colors>
    <mruColors>
      <color rgb="FF65FFB2"/>
      <color rgb="FF003399"/>
      <color rgb="FF66FFCC"/>
      <color rgb="FF00FF99"/>
      <color rgb="FF9DDF9D"/>
      <color rgb="FF339933"/>
      <color rgb="FFFF0000"/>
      <color rgb="FF00FFCC"/>
      <color rgb="FF00FFFF"/>
      <color rgb="FF0033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1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0"/>
    <c:view3D>
      <c:rotX val="30"/>
      <c:rotY val="7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7863933491351672"/>
          <c:y val="0.11008173735658552"/>
          <c:w val="0.70658323636534004"/>
          <c:h val="0.64686957644452603"/>
        </c:manualLayout>
      </c:layout>
      <c:pie3DChart>
        <c:varyColors val="1"/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</c:plotArea>
    <c:plotVisOnly val="1"/>
    <c:dispBlanksAs val="gap"/>
    <c:showDLblsOverMax val="0"/>
  </c:chart>
  <c:spPr>
    <a:ln w="28575">
      <a:gradFill>
        <a:gsLst>
          <a:gs pos="79150">
            <a:srgbClr val="CC99FF"/>
          </a:gs>
          <a:gs pos="26250">
            <a:srgbClr val="003399"/>
          </a:gs>
          <a:gs pos="0">
            <a:srgbClr val="003366"/>
          </a:gs>
          <a:gs pos="53000">
            <a:srgbClr val="99CCFF"/>
          </a:gs>
          <a:gs pos="100000">
            <a:srgbClr val="FF0000"/>
          </a:gs>
        </a:gsLst>
        <a:lin ang="5400000" scaled="0"/>
      </a:gradFill>
      <a:prstDash val="sysDot"/>
    </a:ln>
  </c:spPr>
  <c:printSettings>
    <c:headerFooter/>
    <c:pageMargins b="0.75" l="0.7" r="0.7" t="0.75" header="0.3" footer="0.3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2" Type="http://schemas.openxmlformats.org/officeDocument/2006/relationships/image" Target="../media/image3.png"/><Relationship Id="rId1" Type="http://schemas.openxmlformats.org/officeDocument/2006/relationships/chart" Target="../charts/chart1.xml"/><Relationship Id="rId6" Type="http://schemas.openxmlformats.org/officeDocument/2006/relationships/image" Target="../media/image7.png"/><Relationship Id="rId5" Type="http://schemas.openxmlformats.org/officeDocument/2006/relationships/image" Target="../media/image6.png"/><Relationship Id="rId4" Type="http://schemas.openxmlformats.org/officeDocument/2006/relationships/image" Target="../media/image5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>
    <xdr:from>
      <xdr:col>0</xdr:col>
      <xdr:colOff>85725</xdr:colOff>
      <xdr:row>1041</xdr:row>
      <xdr:rowOff>9525</xdr:rowOff>
    </xdr:from>
    <xdr:to>
      <xdr:col>4</xdr:col>
      <xdr:colOff>142875</xdr:colOff>
      <xdr:row>1054</xdr:row>
      <xdr:rowOff>9525</xdr:rowOff>
    </xdr:to>
    <xdr:graphicFrame macro="">
      <xdr:nvGraphicFramePr>
        <xdr:cNvPr id="13" name="Диаграмма 12">
          <a:extLst>
            <a:ext uri="{FF2B5EF4-FFF2-40B4-BE49-F238E27FC236}">
              <a16:creationId xmlns:a16="http://schemas.microsoft.com/office/drawing/2014/main" xmlns="" id="{00000000-0008-0000-00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208</xdr:row>
      <xdr:rowOff>209550</xdr:rowOff>
    </xdr:from>
    <xdr:to>
      <xdr:col>4</xdr:col>
      <xdr:colOff>717945</xdr:colOff>
      <xdr:row>220</xdr:row>
      <xdr:rowOff>60228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55092600"/>
          <a:ext cx="6023370" cy="4737003"/>
        </a:xfrm>
        <a:prstGeom prst="rect">
          <a:avLst/>
        </a:prstGeom>
      </xdr:spPr>
    </xdr:pic>
    <xdr:clientData/>
  </xdr:twoCellAnchor>
  <xdr:twoCellAnchor editAs="oneCell">
    <xdr:from>
      <xdr:col>4</xdr:col>
      <xdr:colOff>819150</xdr:colOff>
      <xdr:row>208</xdr:row>
      <xdr:rowOff>219075</xdr:rowOff>
    </xdr:from>
    <xdr:to>
      <xdr:col>11</xdr:col>
      <xdr:colOff>1515377</xdr:colOff>
      <xdr:row>220</xdr:row>
      <xdr:rowOff>75849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124575" y="55102125"/>
          <a:ext cx="6011177" cy="47430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251</xdr:row>
      <xdr:rowOff>0</xdr:rowOff>
    </xdr:from>
    <xdr:to>
      <xdr:col>4</xdr:col>
      <xdr:colOff>138775</xdr:colOff>
      <xdr:row>260</xdr:row>
      <xdr:rowOff>90565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69218175"/>
          <a:ext cx="5444200" cy="3090940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251</xdr:row>
      <xdr:rowOff>0</xdr:rowOff>
    </xdr:from>
    <xdr:to>
      <xdr:col>11</xdr:col>
      <xdr:colOff>1234897</xdr:colOff>
      <xdr:row>260</xdr:row>
      <xdr:rowOff>102758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581775" y="69218175"/>
          <a:ext cx="5273497" cy="3103133"/>
        </a:xfrm>
        <a:prstGeom prst="rect">
          <a:avLst/>
        </a:prstGeom>
      </xdr:spPr>
    </xdr:pic>
    <xdr:clientData/>
  </xdr:twoCellAnchor>
  <xdr:twoCellAnchor editAs="oneCell">
    <xdr:from>
      <xdr:col>1</xdr:col>
      <xdr:colOff>485775</xdr:colOff>
      <xdr:row>262</xdr:row>
      <xdr:rowOff>57150</xdr:rowOff>
    </xdr:from>
    <xdr:to>
      <xdr:col>11</xdr:col>
      <xdr:colOff>86557</xdr:colOff>
      <xdr:row>273</xdr:row>
      <xdr:rowOff>68539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104900" y="72761475"/>
          <a:ext cx="9602032" cy="3926164"/>
        </a:xfrm>
        <a:prstGeom prst="rect">
          <a:avLst/>
        </a:prstGeom>
      </xdr:spPr>
    </xdr:pic>
    <xdr:clientData/>
  </xdr:twoCellAnchor>
  <xdr:twoCellAnchor editAs="oneCell">
    <xdr:from>
      <xdr:col>4</xdr:col>
      <xdr:colOff>295275</xdr:colOff>
      <xdr:row>1041</xdr:row>
      <xdr:rowOff>0</xdr:rowOff>
    </xdr:from>
    <xdr:to>
      <xdr:col>11</xdr:col>
      <xdr:colOff>1564576</xdr:colOff>
      <xdr:row>1054</xdr:row>
      <xdr:rowOff>31920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5600700" y="293131875"/>
          <a:ext cx="6584251" cy="3432345"/>
        </a:xfrm>
        <a:prstGeom prst="rect">
          <a:avLst/>
        </a:prstGeom>
      </xdr:spPr>
    </xdr:pic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0.00947</cdr:x>
      <cdr:y>0.01494</cdr:y>
    </cdr:from>
    <cdr:to>
      <cdr:x>0.90305</cdr:x>
      <cdr:y>0.97054</cdr:y>
    </cdr:to>
    <cdr:pic>
      <cdr:nvPicPr>
        <cdr:cNvPr id="3" name="Рисунок 2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50800" y="50800"/>
          <a:ext cx="4791871" cy="3249450"/>
        </a:xfrm>
        <a:prstGeom xmlns:a="http://schemas.openxmlformats.org/drawingml/2006/main" prst="rect">
          <a:avLst/>
        </a:prstGeom>
      </cdr:spPr>
    </cdr:pic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&#1057;&#1090;&#1072;&#1090;&#1080;&#1089;&#1090;&#1080;&#1082;&#1072;/&#1048;&#1055;&#1062;%20(&#1087;&#1077;&#1088;&#1074;&#1086;&#1077;%20&#1087;&#1086;&#1083;&#1091;&#1075;&#1086;&#1076;&#1080;&#1077;%202024%20&#1075;&#1086;&#1076;&#1072;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анные"/>
      <sheetName val="Паспорт"/>
    </sheetNames>
    <sheetDataSet>
      <sheetData sheetId="0" refreshError="1">
        <row r="6">
          <cell r="C6">
            <v>104.94</v>
          </cell>
        </row>
        <row r="7">
          <cell r="D7">
            <v>107.74</v>
          </cell>
        </row>
        <row r="9">
          <cell r="D9">
            <v>105.64</v>
          </cell>
        </row>
        <row r="10">
          <cell r="C10">
            <v>109.25</v>
          </cell>
        </row>
      </sheetData>
      <sheetData sheetId="1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wmf"/><Relationship Id="rId4" Type="http://schemas.openxmlformats.org/officeDocument/2006/relationships/oleObject" Target="../embeddings/oleObject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</sheetPr>
  <dimension ref="A1:AU1056"/>
  <sheetViews>
    <sheetView tabSelected="1" view="pageBreakPreview" topLeftCell="A293" zoomScaleNormal="100" zoomScaleSheetLayoutView="100" workbookViewId="0">
      <selection activeCell="P303" sqref="P303"/>
    </sheetView>
  </sheetViews>
  <sheetFormatPr defaultColWidth="9.140625" defaultRowHeight="12.75" x14ac:dyDescent="0.2"/>
  <cols>
    <col min="1" max="1" width="9.28515625" style="1" customWidth="1"/>
    <col min="2" max="2" width="42.7109375" style="2" customWidth="1"/>
    <col min="3" max="3" width="13.28515625" style="3" customWidth="1"/>
    <col min="4" max="4" width="14.28515625" style="4" customWidth="1"/>
    <col min="5" max="5" width="12.5703125" style="4" customWidth="1"/>
    <col min="6" max="6" width="6.5703125" style="5" customWidth="1"/>
    <col min="7" max="7" width="12.42578125" style="1" customWidth="1"/>
    <col min="8" max="8" width="11.42578125" style="1" customWidth="1"/>
    <col min="9" max="9" width="11.85546875" style="1" customWidth="1"/>
    <col min="10" max="10" width="10.42578125" style="1" customWidth="1"/>
    <col min="11" max="11" width="14.42578125" style="1" customWidth="1"/>
    <col min="12" max="12" width="23.85546875" style="1" customWidth="1"/>
    <col min="13" max="13" width="22.42578125" style="1" hidden="1" customWidth="1"/>
    <col min="14" max="14" width="9.140625" style="1" hidden="1" customWidth="1"/>
    <col min="15" max="15" width="20.140625" style="1" customWidth="1"/>
    <col min="16" max="16" width="11.42578125" style="1" customWidth="1"/>
    <col min="17" max="17" width="11.7109375" style="1" customWidth="1"/>
    <col min="18" max="18" width="9.140625" style="1"/>
    <col min="19" max="19" width="11.5703125" style="1" customWidth="1"/>
    <col min="20" max="20" width="18" style="1" customWidth="1"/>
    <col min="21" max="16384" width="9.140625" style="1"/>
  </cols>
  <sheetData>
    <row r="1" spans="1:12" ht="71.25" customHeight="1" x14ac:dyDescent="0.2">
      <c r="I1" s="152"/>
      <c r="J1" s="732"/>
      <c r="K1" s="733"/>
      <c r="L1" s="733"/>
    </row>
    <row r="2" spans="1:12" ht="20.25" customHeight="1" x14ac:dyDescent="0.2">
      <c r="A2" s="739"/>
      <c r="B2" s="739"/>
      <c r="C2" s="739"/>
      <c r="D2" s="739"/>
      <c r="E2" s="739"/>
      <c r="F2" s="739"/>
      <c r="G2" s="739"/>
      <c r="H2" s="739"/>
      <c r="I2" s="739"/>
      <c r="J2" s="739"/>
      <c r="K2" s="739"/>
      <c r="L2" s="739"/>
    </row>
    <row r="3" spans="1:12" ht="18.75" x14ac:dyDescent="0.2">
      <c r="A3" s="739"/>
      <c r="B3" s="739"/>
      <c r="C3" s="739"/>
      <c r="D3" s="739"/>
      <c r="E3" s="739"/>
      <c r="F3" s="739"/>
      <c r="G3" s="739"/>
      <c r="H3" s="739"/>
      <c r="I3" s="739"/>
      <c r="J3" s="739"/>
      <c r="K3" s="739"/>
      <c r="L3" s="739"/>
    </row>
    <row r="4" spans="1:12" ht="15.75" x14ac:dyDescent="0.25">
      <c r="A4" s="16"/>
    </row>
    <row r="33" spans="1:12" ht="12.75" customHeight="1" x14ac:dyDescent="0.3">
      <c r="B33" s="17"/>
    </row>
    <row r="38" spans="1:12" ht="3" customHeight="1" x14ac:dyDescent="0.2"/>
    <row r="39" spans="1:12" hidden="1" x14ac:dyDescent="0.2"/>
    <row r="40" spans="1:12" ht="117.75" customHeight="1" x14ac:dyDescent="0.2">
      <c r="A40" s="770" t="s">
        <v>523</v>
      </c>
      <c r="B40" s="770"/>
      <c r="C40" s="770"/>
      <c r="D40" s="770"/>
      <c r="E40" s="770"/>
      <c r="F40" s="770"/>
      <c r="G40" s="770"/>
      <c r="H40" s="770"/>
      <c r="I40" s="770"/>
      <c r="J40" s="770"/>
      <c r="K40" s="770"/>
      <c r="L40" s="770"/>
    </row>
    <row r="41" spans="1:12" ht="12" customHeight="1" x14ac:dyDescent="0.2">
      <c r="A41" s="770"/>
      <c r="B41" s="770"/>
      <c r="C41" s="770"/>
      <c r="D41" s="770"/>
      <c r="E41" s="770"/>
      <c r="F41" s="770"/>
      <c r="G41" s="770"/>
      <c r="H41" s="770"/>
      <c r="I41" s="770"/>
      <c r="J41" s="770"/>
      <c r="K41" s="770"/>
      <c r="L41" s="770"/>
    </row>
    <row r="42" spans="1:12" ht="22.15" customHeight="1" x14ac:dyDescent="0.2">
      <c r="A42" s="770"/>
      <c r="B42" s="770"/>
      <c r="C42" s="770"/>
      <c r="D42" s="770"/>
      <c r="E42" s="770"/>
      <c r="F42" s="770"/>
      <c r="G42" s="770"/>
      <c r="H42" s="770"/>
      <c r="I42" s="770"/>
      <c r="J42" s="770"/>
      <c r="K42" s="770"/>
      <c r="L42" s="770"/>
    </row>
    <row r="43" spans="1:12" ht="10.5" customHeight="1" x14ac:dyDescent="0.2">
      <c r="A43" s="770"/>
      <c r="B43" s="770"/>
      <c r="C43" s="770"/>
      <c r="D43" s="770"/>
      <c r="E43" s="770"/>
      <c r="F43" s="770"/>
      <c r="G43" s="770"/>
      <c r="H43" s="770"/>
      <c r="I43" s="770"/>
      <c r="J43" s="770"/>
      <c r="K43" s="770"/>
      <c r="L43" s="770"/>
    </row>
    <row r="44" spans="1:12" ht="22.15" customHeight="1" x14ac:dyDescent="0.2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</row>
    <row r="45" spans="1:12" ht="22.15" customHeight="1" x14ac:dyDescent="0.3">
      <c r="A45" s="19"/>
      <c r="B45" s="19"/>
      <c r="C45" s="19"/>
      <c r="D45" s="19"/>
      <c r="E45" s="19"/>
      <c r="F45" s="19"/>
    </row>
    <row r="46" spans="1:12" ht="22.15" customHeight="1" x14ac:dyDescent="0.3">
      <c r="A46" s="19"/>
      <c r="B46" s="19"/>
      <c r="C46" s="19"/>
      <c r="D46" s="19"/>
      <c r="E46" s="19"/>
      <c r="F46" s="19"/>
    </row>
    <row r="47" spans="1:12" ht="25.5" customHeight="1" x14ac:dyDescent="0.3">
      <c r="A47" s="19"/>
      <c r="B47" s="19"/>
      <c r="C47" s="19"/>
      <c r="D47" s="19"/>
      <c r="E47" s="19"/>
      <c r="F47" s="19"/>
    </row>
    <row r="48" spans="1:12" ht="25.5" customHeight="1" x14ac:dyDescent="0.3">
      <c r="A48" s="19"/>
      <c r="B48" s="19"/>
      <c r="C48" s="19"/>
      <c r="D48" s="19"/>
      <c r="E48" s="19"/>
      <c r="F48" s="19"/>
    </row>
    <row r="49" spans="1:6" ht="25.5" customHeight="1" x14ac:dyDescent="0.3">
      <c r="A49" s="19"/>
      <c r="B49" s="19"/>
      <c r="C49" s="19"/>
      <c r="D49" s="19"/>
      <c r="E49" s="19"/>
      <c r="F49" s="19"/>
    </row>
    <row r="50" spans="1:6" ht="25.5" customHeight="1" x14ac:dyDescent="0.3">
      <c r="A50" s="19"/>
      <c r="B50" s="19"/>
      <c r="C50" s="19"/>
      <c r="D50" s="19"/>
      <c r="E50" s="19"/>
      <c r="F50" s="19"/>
    </row>
    <row r="51" spans="1:6" ht="25.5" customHeight="1" x14ac:dyDescent="0.3">
      <c r="A51" s="19"/>
      <c r="B51" s="19"/>
      <c r="C51" s="19"/>
      <c r="D51" s="19"/>
      <c r="E51" s="19"/>
      <c r="F51" s="19"/>
    </row>
    <row r="52" spans="1:6" ht="20.25" x14ac:dyDescent="0.3">
      <c r="A52" s="767"/>
      <c r="B52" s="767"/>
      <c r="C52" s="767"/>
      <c r="D52" s="767"/>
      <c r="E52" s="767"/>
      <c r="F52" s="767"/>
    </row>
    <row r="53" spans="1:6" ht="20.25" x14ac:dyDescent="0.3">
      <c r="A53" s="20"/>
    </row>
    <row r="54" spans="1:6" ht="20.25" x14ac:dyDescent="0.3">
      <c r="A54" s="20"/>
    </row>
    <row r="55" spans="1:6" ht="22.15" customHeight="1" x14ac:dyDescent="0.2">
      <c r="A55" s="21"/>
    </row>
    <row r="56" spans="1:6" ht="22.15" customHeight="1" x14ac:dyDescent="0.2"/>
    <row r="57" spans="1:6" ht="22.15" customHeight="1" x14ac:dyDescent="0.2"/>
    <row r="58" spans="1:6" ht="22.15" customHeight="1" x14ac:dyDescent="0.2"/>
    <row r="59" spans="1:6" ht="22.15" customHeight="1" x14ac:dyDescent="0.2"/>
    <row r="60" spans="1:6" ht="22.15" customHeight="1" x14ac:dyDescent="0.2"/>
    <row r="61" spans="1:6" ht="22.15" customHeight="1" x14ac:dyDescent="0.2"/>
    <row r="62" spans="1:6" ht="22.15" customHeight="1" x14ac:dyDescent="0.2"/>
    <row r="63" spans="1:6" ht="22.15" customHeight="1" x14ac:dyDescent="0.2"/>
    <row r="64" spans="1:6" ht="22.15" customHeight="1" x14ac:dyDescent="0.2"/>
    <row r="65" spans="1:12" ht="22.15" customHeight="1" x14ac:dyDescent="0.2"/>
    <row r="66" spans="1:12" ht="22.15" customHeight="1" x14ac:dyDescent="0.2"/>
    <row r="67" spans="1:12" ht="22.15" customHeight="1" x14ac:dyDescent="0.2"/>
    <row r="68" spans="1:12" ht="22.15" customHeight="1" x14ac:dyDescent="0.2"/>
    <row r="69" spans="1:12" ht="22.15" customHeight="1" x14ac:dyDescent="0.2"/>
    <row r="70" spans="1:12" ht="22.15" customHeight="1" x14ac:dyDescent="0.2"/>
    <row r="71" spans="1:12" ht="22.15" customHeight="1" x14ac:dyDescent="0.2"/>
    <row r="72" spans="1:12" ht="22.15" customHeight="1" x14ac:dyDescent="0.2"/>
    <row r="73" spans="1:12" ht="22.15" customHeight="1" x14ac:dyDescent="0.2"/>
    <row r="74" spans="1:12" ht="22.15" customHeight="1" x14ac:dyDescent="0.2"/>
    <row r="75" spans="1:12" ht="22.15" customHeight="1" x14ac:dyDescent="0.2"/>
    <row r="76" spans="1:12" ht="30" customHeight="1" x14ac:dyDescent="0.2">
      <c r="A76" s="768" t="s">
        <v>0</v>
      </c>
      <c r="B76" s="768"/>
      <c r="C76" s="768"/>
      <c r="D76" s="768"/>
      <c r="E76" s="768"/>
      <c r="F76" s="768"/>
      <c r="G76" s="768"/>
      <c r="H76" s="768"/>
      <c r="I76" s="768"/>
      <c r="J76" s="768"/>
      <c r="K76" s="768"/>
      <c r="L76" s="768"/>
    </row>
    <row r="77" spans="1:12" ht="30" customHeight="1" x14ac:dyDescent="0.2">
      <c r="A77" s="768"/>
      <c r="B77" s="768"/>
      <c r="C77" s="768"/>
      <c r="D77" s="768"/>
      <c r="E77" s="768"/>
      <c r="F77" s="768"/>
      <c r="G77" s="768"/>
      <c r="H77" s="768"/>
      <c r="I77" s="768"/>
      <c r="J77" s="768"/>
      <c r="K77" s="768"/>
      <c r="L77" s="768"/>
    </row>
    <row r="78" spans="1:12" ht="18" customHeight="1" x14ac:dyDescent="0.3">
      <c r="A78" s="6"/>
      <c r="B78" s="15"/>
      <c r="C78" s="15"/>
      <c r="D78" s="15"/>
      <c r="E78" s="15"/>
      <c r="F78" s="15"/>
      <c r="G78" s="15"/>
      <c r="H78" s="15"/>
      <c r="I78" s="15"/>
      <c r="J78" s="15"/>
      <c r="K78" s="15"/>
      <c r="L78" s="15"/>
    </row>
    <row r="79" spans="1:12" ht="18" customHeight="1" x14ac:dyDescent="0.3">
      <c r="A79" s="6"/>
      <c r="B79" s="15"/>
      <c r="C79" s="15"/>
      <c r="D79" s="15"/>
      <c r="E79" s="15"/>
      <c r="F79" s="15"/>
      <c r="G79" s="15"/>
      <c r="H79" s="15"/>
      <c r="I79" s="15"/>
      <c r="J79" s="15"/>
      <c r="K79" s="15"/>
      <c r="L79" s="15"/>
    </row>
    <row r="80" spans="1:12" ht="18" customHeight="1" x14ac:dyDescent="0.3">
      <c r="A80" s="6"/>
      <c r="B80" s="47"/>
      <c r="C80" s="47"/>
      <c r="D80" s="47"/>
      <c r="E80" s="47"/>
      <c r="F80" s="47"/>
      <c r="G80" s="47"/>
      <c r="H80" s="47"/>
      <c r="I80" s="47"/>
      <c r="J80" s="47"/>
      <c r="K80" s="47"/>
      <c r="L80" s="15"/>
    </row>
    <row r="81" spans="1:12" ht="18" customHeight="1" x14ac:dyDescent="0.3">
      <c r="A81" s="6"/>
      <c r="B81" s="47"/>
      <c r="C81" s="47"/>
      <c r="D81" s="47"/>
      <c r="E81" s="47"/>
      <c r="F81" s="47"/>
      <c r="G81" s="47"/>
      <c r="H81" s="47"/>
      <c r="I81" s="47"/>
      <c r="J81" s="47"/>
      <c r="K81" s="47"/>
      <c r="L81" s="15"/>
    </row>
    <row r="82" spans="1:12" ht="22.15" customHeight="1" x14ac:dyDescent="0.3">
      <c r="A82" s="6"/>
      <c r="B82" s="735" t="s">
        <v>305</v>
      </c>
      <c r="C82" s="736"/>
      <c r="D82" s="736"/>
      <c r="E82" s="736"/>
      <c r="F82" s="736"/>
      <c r="G82" s="736"/>
      <c r="H82" s="736"/>
      <c r="I82" s="736"/>
      <c r="J82" s="736"/>
      <c r="K82" s="46"/>
      <c r="L82" s="142">
        <v>3</v>
      </c>
    </row>
    <row r="83" spans="1:12" ht="22.15" customHeight="1" x14ac:dyDescent="0.3">
      <c r="A83" s="6"/>
      <c r="B83" s="735"/>
      <c r="C83" s="736"/>
      <c r="D83" s="736"/>
      <c r="E83" s="736"/>
      <c r="F83" s="736"/>
      <c r="G83" s="736"/>
      <c r="H83" s="736"/>
      <c r="I83" s="736"/>
      <c r="J83" s="736"/>
      <c r="K83" s="736"/>
      <c r="L83" s="143"/>
    </row>
    <row r="84" spans="1:12" ht="22.15" customHeight="1" x14ac:dyDescent="0.3">
      <c r="A84" s="6"/>
      <c r="B84" s="735" t="s">
        <v>655</v>
      </c>
      <c r="C84" s="736"/>
      <c r="D84" s="736"/>
      <c r="E84" s="736"/>
      <c r="F84" s="736"/>
      <c r="G84" s="736"/>
      <c r="H84" s="736"/>
      <c r="I84" s="736"/>
      <c r="J84" s="736"/>
      <c r="K84" s="42"/>
      <c r="L84" s="144">
        <v>3</v>
      </c>
    </row>
    <row r="85" spans="1:12" ht="22.15" customHeight="1" x14ac:dyDescent="0.3">
      <c r="A85" s="6"/>
      <c r="B85" s="735"/>
      <c r="C85" s="736"/>
      <c r="D85" s="736"/>
      <c r="E85" s="736"/>
      <c r="F85" s="736"/>
      <c r="G85" s="736"/>
      <c r="H85" s="736"/>
      <c r="I85" s="736"/>
      <c r="J85" s="736"/>
      <c r="K85" s="736"/>
      <c r="L85" s="144"/>
    </row>
    <row r="86" spans="1:12" ht="22.15" customHeight="1" x14ac:dyDescent="0.3">
      <c r="A86" s="6"/>
      <c r="B86" s="735" t="s">
        <v>304</v>
      </c>
      <c r="C86" s="736"/>
      <c r="D86" s="736"/>
      <c r="E86" s="736"/>
      <c r="F86" s="736"/>
      <c r="G86" s="736"/>
      <c r="H86" s="736"/>
      <c r="I86" s="736"/>
      <c r="J86" s="736"/>
      <c r="K86" s="42"/>
      <c r="L86" s="145">
        <v>3</v>
      </c>
    </row>
    <row r="87" spans="1:12" ht="22.15" customHeight="1" x14ac:dyDescent="0.3">
      <c r="A87" s="6"/>
      <c r="B87" s="735"/>
      <c r="C87" s="736"/>
      <c r="D87" s="736"/>
      <c r="E87" s="736"/>
      <c r="F87" s="736"/>
      <c r="G87" s="736"/>
      <c r="H87" s="736"/>
      <c r="I87" s="736"/>
      <c r="J87" s="736"/>
      <c r="K87" s="736"/>
      <c r="L87" s="144"/>
    </row>
    <row r="88" spans="1:12" ht="22.15" customHeight="1" x14ac:dyDescent="0.3">
      <c r="A88" s="6"/>
      <c r="B88" s="735" t="s">
        <v>2</v>
      </c>
      <c r="C88" s="736"/>
      <c r="D88" s="736"/>
      <c r="E88" s="736"/>
      <c r="F88" s="736"/>
      <c r="G88" s="736"/>
      <c r="H88" s="736"/>
      <c r="I88" s="736"/>
      <c r="J88" s="736"/>
      <c r="K88" s="42"/>
      <c r="L88" s="144">
        <v>4</v>
      </c>
    </row>
    <row r="89" spans="1:12" ht="22.15" customHeight="1" x14ac:dyDescent="0.3">
      <c r="A89" s="6"/>
      <c r="B89" s="735"/>
      <c r="C89" s="736"/>
      <c r="D89" s="736"/>
      <c r="E89" s="736"/>
      <c r="F89" s="736"/>
      <c r="G89" s="736"/>
      <c r="H89" s="736"/>
      <c r="I89" s="736"/>
      <c r="J89" s="736"/>
      <c r="K89" s="736"/>
      <c r="L89" s="146"/>
    </row>
    <row r="90" spans="1:12" ht="22.15" customHeight="1" x14ac:dyDescent="0.3">
      <c r="A90" s="6"/>
      <c r="B90" s="735" t="s">
        <v>306</v>
      </c>
      <c r="C90" s="736"/>
      <c r="D90" s="736"/>
      <c r="E90" s="736"/>
      <c r="F90" s="736"/>
      <c r="G90" s="736"/>
      <c r="H90" s="736"/>
      <c r="I90" s="736"/>
      <c r="J90" s="736"/>
      <c r="K90" s="42"/>
      <c r="L90" s="145">
        <v>5</v>
      </c>
    </row>
    <row r="91" spans="1:12" ht="21" customHeight="1" x14ac:dyDescent="0.3">
      <c r="A91" s="6"/>
      <c r="B91" s="769"/>
      <c r="C91" s="736"/>
      <c r="D91" s="736"/>
      <c r="E91" s="736"/>
      <c r="F91" s="736"/>
      <c r="G91" s="736"/>
      <c r="H91" s="736"/>
      <c r="I91" s="736"/>
      <c r="J91" s="736"/>
      <c r="K91" s="736"/>
      <c r="L91" s="146"/>
    </row>
    <row r="92" spans="1:12" ht="79.5" customHeight="1" x14ac:dyDescent="0.3">
      <c r="A92" s="6"/>
      <c r="B92" s="737" t="s">
        <v>446</v>
      </c>
      <c r="C92" s="738"/>
      <c r="D92" s="738"/>
      <c r="E92" s="738"/>
      <c r="F92" s="738"/>
      <c r="G92" s="738"/>
      <c r="H92" s="738"/>
      <c r="I92" s="738"/>
      <c r="J92" s="738"/>
      <c r="K92" s="48"/>
      <c r="L92" s="144">
        <v>6</v>
      </c>
    </row>
    <row r="93" spans="1:12" ht="21.75" customHeight="1" x14ac:dyDescent="0.3">
      <c r="A93" s="6"/>
      <c r="B93" s="769"/>
      <c r="C93" s="736"/>
      <c r="D93" s="736"/>
      <c r="E93" s="736"/>
      <c r="F93" s="736"/>
      <c r="G93" s="736"/>
      <c r="H93" s="736"/>
      <c r="I93" s="736"/>
      <c r="J93" s="736"/>
      <c r="K93" s="736"/>
      <c r="L93" s="146"/>
    </row>
    <row r="94" spans="1:12" ht="20.25" customHeight="1" x14ac:dyDescent="0.3">
      <c r="A94" s="6"/>
      <c r="B94" s="746" t="s">
        <v>307</v>
      </c>
      <c r="C94" s="747"/>
      <c r="D94" s="747"/>
      <c r="E94" s="747"/>
      <c r="F94" s="747"/>
      <c r="G94" s="747"/>
      <c r="H94" s="747"/>
      <c r="I94" s="747"/>
      <c r="J94" s="747"/>
      <c r="K94" s="44"/>
      <c r="L94" s="144">
        <v>7</v>
      </c>
    </row>
    <row r="95" spans="1:12" ht="21.75" customHeight="1" x14ac:dyDescent="0.3">
      <c r="A95" s="6"/>
      <c r="B95" s="771"/>
      <c r="C95" s="772"/>
      <c r="D95" s="772"/>
      <c r="E95" s="772"/>
      <c r="F95" s="772"/>
      <c r="G95" s="772"/>
      <c r="H95" s="772"/>
      <c r="I95" s="772"/>
      <c r="J95" s="772"/>
      <c r="K95" s="772"/>
      <c r="L95" s="147"/>
    </row>
    <row r="96" spans="1:12" ht="22.15" customHeight="1" x14ac:dyDescent="0.3">
      <c r="A96" s="6"/>
      <c r="B96" s="735" t="s">
        <v>308</v>
      </c>
      <c r="C96" s="736"/>
      <c r="D96" s="736"/>
      <c r="E96" s="736"/>
      <c r="F96" s="736"/>
      <c r="G96" s="736"/>
      <c r="H96" s="736"/>
      <c r="I96" s="736"/>
      <c r="J96" s="736"/>
      <c r="K96" s="42"/>
      <c r="L96" s="144">
        <v>8</v>
      </c>
    </row>
    <row r="97" spans="1:12" ht="22.15" customHeight="1" x14ac:dyDescent="0.3">
      <c r="A97" s="6"/>
      <c r="B97" s="735"/>
      <c r="C97" s="736"/>
      <c r="D97" s="736"/>
      <c r="E97" s="736"/>
      <c r="F97" s="736"/>
      <c r="G97" s="736"/>
      <c r="H97" s="736"/>
      <c r="I97" s="736"/>
      <c r="J97" s="736"/>
      <c r="K97" s="83"/>
      <c r="L97" s="144"/>
    </row>
    <row r="98" spans="1:12" ht="22.15" customHeight="1" x14ac:dyDescent="0.3">
      <c r="A98" s="6"/>
      <c r="B98" s="735" t="s">
        <v>447</v>
      </c>
      <c r="C98" s="736"/>
      <c r="D98" s="736"/>
      <c r="E98" s="736"/>
      <c r="F98" s="736"/>
      <c r="G98" s="736"/>
      <c r="H98" s="736"/>
      <c r="I98" s="736"/>
      <c r="J98" s="736"/>
      <c r="K98" s="83"/>
      <c r="L98" s="144">
        <v>8</v>
      </c>
    </row>
    <row r="99" spans="1:12" ht="22.15" customHeight="1" x14ac:dyDescent="0.3">
      <c r="A99" s="6"/>
      <c r="B99" s="735"/>
      <c r="C99" s="736"/>
      <c r="D99" s="736"/>
      <c r="E99" s="736"/>
      <c r="F99" s="736"/>
      <c r="G99" s="736"/>
      <c r="H99" s="736"/>
      <c r="I99" s="736"/>
      <c r="J99" s="736"/>
      <c r="K99" s="736"/>
      <c r="L99" s="146"/>
    </row>
    <row r="100" spans="1:12" ht="22.15" customHeight="1" x14ac:dyDescent="0.3">
      <c r="A100" s="6"/>
      <c r="B100" s="735" t="s">
        <v>324</v>
      </c>
      <c r="C100" s="736"/>
      <c r="D100" s="736"/>
      <c r="E100" s="736"/>
      <c r="F100" s="736"/>
      <c r="G100" s="736"/>
      <c r="H100" s="736"/>
      <c r="I100" s="736"/>
      <c r="J100" s="736"/>
      <c r="K100" s="42"/>
      <c r="L100" s="144">
        <v>9</v>
      </c>
    </row>
    <row r="101" spans="1:12" ht="22.15" customHeight="1" x14ac:dyDescent="0.3">
      <c r="A101" s="6"/>
      <c r="B101" s="769"/>
      <c r="C101" s="736"/>
      <c r="D101" s="736"/>
      <c r="E101" s="736"/>
      <c r="F101" s="736"/>
      <c r="G101" s="736"/>
      <c r="H101" s="736"/>
      <c r="I101" s="736"/>
      <c r="J101" s="736"/>
      <c r="K101" s="736"/>
      <c r="L101" s="146"/>
    </row>
    <row r="102" spans="1:12" ht="22.15" customHeight="1" x14ac:dyDescent="0.3">
      <c r="A102" s="6"/>
      <c r="B102" s="735" t="s">
        <v>325</v>
      </c>
      <c r="C102" s="736"/>
      <c r="D102" s="736"/>
      <c r="E102" s="736"/>
      <c r="F102" s="736"/>
      <c r="G102" s="736"/>
      <c r="H102" s="736"/>
      <c r="I102" s="736"/>
      <c r="J102" s="736"/>
      <c r="K102" s="42"/>
      <c r="L102" s="144">
        <v>9</v>
      </c>
    </row>
    <row r="103" spans="1:12" ht="22.15" customHeight="1" x14ac:dyDescent="0.3">
      <c r="A103" s="6"/>
      <c r="B103" s="748"/>
      <c r="C103" s="749"/>
      <c r="D103" s="749"/>
      <c r="E103" s="749"/>
      <c r="F103" s="749"/>
      <c r="G103" s="749"/>
      <c r="H103" s="749"/>
      <c r="I103" s="749"/>
      <c r="J103" s="749"/>
      <c r="K103" s="749"/>
      <c r="L103" s="144"/>
    </row>
    <row r="104" spans="1:12" ht="22.15" hidden="1" customHeight="1" x14ac:dyDescent="0.3">
      <c r="A104" s="6"/>
      <c r="B104" s="735" t="s">
        <v>326</v>
      </c>
      <c r="C104" s="736"/>
      <c r="D104" s="736"/>
      <c r="E104" s="736"/>
      <c r="F104" s="736"/>
      <c r="G104" s="736"/>
      <c r="H104" s="736"/>
      <c r="I104" s="736"/>
      <c r="J104" s="736"/>
      <c r="K104" s="60"/>
      <c r="L104" s="131">
        <v>8</v>
      </c>
    </row>
    <row r="105" spans="1:12" ht="22.15" hidden="1" customHeight="1" x14ac:dyDescent="0.3">
      <c r="A105" s="6"/>
      <c r="B105" s="748"/>
      <c r="C105" s="749"/>
      <c r="D105" s="749"/>
      <c r="E105" s="749"/>
      <c r="F105" s="749"/>
      <c r="G105" s="749"/>
      <c r="H105" s="749"/>
      <c r="I105" s="749"/>
      <c r="J105" s="749"/>
      <c r="K105" s="60"/>
      <c r="L105" s="131"/>
    </row>
    <row r="106" spans="1:12" ht="22.15" customHeight="1" x14ac:dyDescent="0.3">
      <c r="A106" s="6"/>
      <c r="B106" s="978" t="s">
        <v>583</v>
      </c>
      <c r="C106" s="979"/>
      <c r="D106" s="979"/>
      <c r="E106" s="979"/>
      <c r="F106" s="979"/>
      <c r="G106" s="979"/>
      <c r="H106" s="979"/>
      <c r="I106" s="979"/>
      <c r="J106" s="979"/>
      <c r="K106" s="251"/>
      <c r="L106" s="323">
        <v>10</v>
      </c>
    </row>
    <row r="107" spans="1:12" ht="22.15" customHeight="1" x14ac:dyDescent="0.3">
      <c r="A107" s="6"/>
      <c r="B107" s="253"/>
      <c r="C107" s="251"/>
      <c r="D107" s="251"/>
      <c r="E107" s="251"/>
      <c r="F107" s="251"/>
      <c r="G107" s="251"/>
      <c r="H107" s="251"/>
      <c r="I107" s="251"/>
      <c r="J107" s="251"/>
      <c r="K107" s="251"/>
      <c r="L107" s="323"/>
    </row>
    <row r="108" spans="1:12" ht="22.15" customHeight="1" x14ac:dyDescent="0.3">
      <c r="A108" s="6"/>
      <c r="B108" s="735" t="s">
        <v>601</v>
      </c>
      <c r="C108" s="736"/>
      <c r="D108" s="736"/>
      <c r="E108" s="736"/>
      <c r="F108" s="736"/>
      <c r="G108" s="736"/>
      <c r="H108" s="736"/>
      <c r="I108" s="736"/>
      <c r="J108" s="736"/>
      <c r="K108" s="42"/>
      <c r="L108" s="144">
        <v>10</v>
      </c>
    </row>
    <row r="109" spans="1:12" ht="22.15" customHeight="1" x14ac:dyDescent="0.3">
      <c r="A109" s="6"/>
      <c r="B109" s="735"/>
      <c r="C109" s="736"/>
      <c r="D109" s="736"/>
      <c r="E109" s="736"/>
      <c r="F109" s="736"/>
      <c r="G109" s="736"/>
      <c r="H109" s="736"/>
      <c r="I109" s="736"/>
      <c r="J109" s="736"/>
      <c r="K109" s="736"/>
      <c r="L109" s="144"/>
    </row>
    <row r="110" spans="1:12" ht="22.15" customHeight="1" x14ac:dyDescent="0.3">
      <c r="A110" s="6"/>
      <c r="B110" s="735" t="s">
        <v>584</v>
      </c>
      <c r="C110" s="736"/>
      <c r="D110" s="736"/>
      <c r="E110" s="736"/>
      <c r="F110" s="736"/>
      <c r="G110" s="736"/>
      <c r="H110" s="736"/>
      <c r="I110" s="736"/>
      <c r="J110" s="736"/>
      <c r="K110" s="42"/>
      <c r="L110" s="144">
        <v>11</v>
      </c>
    </row>
    <row r="111" spans="1:12" ht="22.15" customHeight="1" x14ac:dyDescent="0.3">
      <c r="A111" s="6"/>
      <c r="B111" s="173"/>
      <c r="C111" s="172"/>
      <c r="D111" s="172"/>
      <c r="E111" s="172"/>
      <c r="F111" s="172"/>
      <c r="G111" s="172"/>
      <c r="H111" s="172"/>
      <c r="I111" s="172"/>
      <c r="J111" s="172"/>
      <c r="K111" s="173"/>
      <c r="L111" s="144"/>
    </row>
    <row r="112" spans="1:12" ht="22.15" customHeight="1" x14ac:dyDescent="0.3">
      <c r="A112" s="6"/>
      <c r="B112" s="735" t="s">
        <v>585</v>
      </c>
      <c r="C112" s="736"/>
      <c r="D112" s="736"/>
      <c r="E112" s="736"/>
      <c r="F112" s="736"/>
      <c r="G112" s="736"/>
      <c r="H112" s="736"/>
      <c r="I112" s="736"/>
      <c r="J112" s="736"/>
      <c r="K112" s="42"/>
      <c r="L112" s="144">
        <v>13</v>
      </c>
    </row>
    <row r="113" spans="1:12" ht="22.15" customHeight="1" x14ac:dyDescent="0.3">
      <c r="A113" s="6"/>
      <c r="B113" s="769"/>
      <c r="C113" s="736"/>
      <c r="D113" s="736"/>
      <c r="E113" s="736"/>
      <c r="F113" s="736"/>
      <c r="G113" s="736"/>
      <c r="H113" s="736"/>
      <c r="I113" s="736"/>
      <c r="J113" s="736"/>
      <c r="K113" s="736"/>
      <c r="L113" s="146"/>
    </row>
    <row r="114" spans="1:12" ht="22.15" customHeight="1" x14ac:dyDescent="0.3">
      <c r="A114" s="6"/>
      <c r="B114" s="735" t="s">
        <v>586</v>
      </c>
      <c r="C114" s="736"/>
      <c r="D114" s="736"/>
      <c r="E114" s="736"/>
      <c r="F114" s="736"/>
      <c r="G114" s="736"/>
      <c r="H114" s="736"/>
      <c r="I114" s="736"/>
      <c r="J114" s="736"/>
      <c r="K114" s="43"/>
      <c r="L114" s="144">
        <v>15</v>
      </c>
    </row>
    <row r="115" spans="1:12" ht="22.15" customHeight="1" x14ac:dyDescent="0.3">
      <c r="A115" s="6"/>
      <c r="B115" s="735"/>
      <c r="C115" s="736"/>
      <c r="D115" s="736"/>
      <c r="E115" s="736"/>
      <c r="F115" s="736"/>
      <c r="G115" s="736"/>
      <c r="H115" s="736"/>
      <c r="I115" s="736"/>
      <c r="J115" s="736"/>
      <c r="K115" s="736"/>
      <c r="L115" s="144"/>
    </row>
    <row r="116" spans="1:12" ht="22.15" customHeight="1" x14ac:dyDescent="0.3">
      <c r="A116" s="7"/>
      <c r="B116" s="735" t="s">
        <v>587</v>
      </c>
      <c r="C116" s="736"/>
      <c r="D116" s="736"/>
      <c r="E116" s="736"/>
      <c r="F116" s="736"/>
      <c r="G116" s="736"/>
      <c r="H116" s="736"/>
      <c r="I116" s="736"/>
      <c r="J116" s="736"/>
      <c r="K116" s="43"/>
      <c r="L116" s="144">
        <v>16</v>
      </c>
    </row>
    <row r="117" spans="1:12" ht="22.15" customHeight="1" x14ac:dyDescent="0.3">
      <c r="A117" s="6"/>
      <c r="B117" s="735"/>
      <c r="C117" s="736"/>
      <c r="D117" s="736"/>
      <c r="E117" s="736"/>
      <c r="F117" s="736"/>
      <c r="G117" s="736"/>
      <c r="H117" s="736"/>
      <c r="I117" s="736"/>
      <c r="J117" s="736"/>
      <c r="K117" s="736"/>
      <c r="L117" s="144"/>
    </row>
    <row r="118" spans="1:12" ht="22.15" customHeight="1" x14ac:dyDescent="0.3">
      <c r="A118" s="6"/>
      <c r="B118" s="402" t="s">
        <v>654</v>
      </c>
      <c r="C118" s="403"/>
      <c r="D118" s="403"/>
      <c r="E118" s="403"/>
      <c r="F118" s="403"/>
      <c r="G118" s="403"/>
      <c r="H118" s="403"/>
      <c r="I118" s="403"/>
      <c r="J118" s="403"/>
      <c r="K118" s="403"/>
      <c r="L118" s="144">
        <v>16</v>
      </c>
    </row>
    <row r="119" spans="1:12" ht="22.15" customHeight="1" x14ac:dyDescent="0.3">
      <c r="A119" s="6"/>
      <c r="B119" s="402"/>
      <c r="C119" s="403"/>
      <c r="D119" s="403"/>
      <c r="E119" s="403"/>
      <c r="F119" s="403"/>
      <c r="G119" s="403"/>
      <c r="H119" s="403"/>
      <c r="I119" s="403"/>
      <c r="J119" s="403"/>
      <c r="K119" s="403"/>
      <c r="L119" s="144"/>
    </row>
    <row r="120" spans="1:12" ht="22.15" customHeight="1" x14ac:dyDescent="0.3">
      <c r="A120" s="6"/>
      <c r="B120" s="735" t="s">
        <v>656</v>
      </c>
      <c r="C120" s="736"/>
      <c r="D120" s="736"/>
      <c r="E120" s="736"/>
      <c r="F120" s="736"/>
      <c r="G120" s="736"/>
      <c r="H120" s="736"/>
      <c r="I120" s="736"/>
      <c r="J120" s="736"/>
      <c r="K120" s="42"/>
      <c r="L120" s="144">
        <v>16</v>
      </c>
    </row>
    <row r="121" spans="1:12" ht="22.15" customHeight="1" x14ac:dyDescent="0.3">
      <c r="A121" s="6"/>
      <c r="B121" s="735" t="s">
        <v>280</v>
      </c>
      <c r="C121" s="736"/>
      <c r="D121" s="736"/>
      <c r="E121" s="736"/>
      <c r="F121" s="736"/>
      <c r="G121" s="736"/>
      <c r="H121" s="736"/>
      <c r="I121" s="736"/>
      <c r="J121" s="736"/>
      <c r="K121" s="736"/>
      <c r="L121" s="144"/>
    </row>
    <row r="122" spans="1:12" ht="22.15" customHeight="1" x14ac:dyDescent="0.3">
      <c r="A122" s="6"/>
      <c r="B122" s="735" t="s">
        <v>657</v>
      </c>
      <c r="C122" s="736"/>
      <c r="D122" s="736"/>
      <c r="E122" s="736"/>
      <c r="F122" s="736"/>
      <c r="G122" s="736"/>
      <c r="H122" s="736"/>
      <c r="I122" s="736"/>
      <c r="J122" s="736"/>
      <c r="K122" s="42"/>
      <c r="L122" s="144">
        <v>17</v>
      </c>
    </row>
    <row r="123" spans="1:12" ht="22.15" customHeight="1" x14ac:dyDescent="0.3">
      <c r="A123" s="6"/>
      <c r="B123" s="34"/>
      <c r="C123" s="35"/>
      <c r="D123" s="36"/>
      <c r="E123" s="36"/>
      <c r="F123" s="37"/>
      <c r="G123" s="32"/>
      <c r="H123" s="32"/>
      <c r="I123" s="32"/>
      <c r="J123" s="32"/>
      <c r="K123" s="32"/>
    </row>
    <row r="124" spans="1:12" ht="22.15" customHeight="1" x14ac:dyDescent="0.3">
      <c r="A124" s="6"/>
    </row>
    <row r="125" spans="1:12" ht="22.15" customHeight="1" x14ac:dyDescent="0.3">
      <c r="A125" s="6"/>
    </row>
    <row r="126" spans="1:12" ht="22.15" customHeight="1" x14ac:dyDescent="0.3">
      <c r="A126" s="6"/>
    </row>
    <row r="127" spans="1:12" ht="22.15" customHeight="1" x14ac:dyDescent="0.3">
      <c r="A127" s="6"/>
    </row>
    <row r="128" spans="1:12" ht="22.15" customHeight="1" x14ac:dyDescent="0.3">
      <c r="A128" s="6"/>
    </row>
    <row r="129" spans="1:12" ht="22.15" customHeight="1" x14ac:dyDescent="0.3">
      <c r="A129" s="6"/>
    </row>
    <row r="130" spans="1:12" ht="22.15" customHeight="1" x14ac:dyDescent="0.3">
      <c r="A130" s="6"/>
    </row>
    <row r="131" spans="1:12" ht="22.15" customHeight="1" x14ac:dyDescent="0.3">
      <c r="A131" s="6"/>
    </row>
    <row r="132" spans="1:12" ht="22.15" customHeight="1" x14ac:dyDescent="0.3">
      <c r="A132" s="6"/>
    </row>
    <row r="133" spans="1:12" ht="22.15" customHeight="1" x14ac:dyDescent="0.3">
      <c r="A133" s="6"/>
    </row>
    <row r="134" spans="1:12" ht="22.15" customHeight="1" x14ac:dyDescent="0.3">
      <c r="A134" s="6"/>
    </row>
    <row r="135" spans="1:12" ht="30" customHeight="1" x14ac:dyDescent="0.25">
      <c r="A135" s="8"/>
      <c r="B135" s="14"/>
      <c r="C135" s="14"/>
      <c r="D135" s="14"/>
      <c r="E135" s="14"/>
      <c r="F135" s="14"/>
      <c r="G135" s="14"/>
      <c r="H135" s="14"/>
      <c r="I135" s="14"/>
      <c r="J135" s="14"/>
      <c r="K135" s="14"/>
      <c r="L135" s="9"/>
    </row>
    <row r="136" spans="1:12" ht="30" customHeight="1" x14ac:dyDescent="0.25">
      <c r="A136" s="8"/>
      <c r="B136" s="14"/>
      <c r="C136" s="14"/>
      <c r="D136" s="14"/>
      <c r="E136" s="14"/>
      <c r="F136" s="14"/>
      <c r="G136" s="14"/>
      <c r="H136" s="14"/>
      <c r="I136" s="14"/>
      <c r="J136" s="14"/>
      <c r="K136" s="14"/>
      <c r="L136" s="9"/>
    </row>
    <row r="137" spans="1:12" ht="30" customHeight="1" x14ac:dyDescent="0.25">
      <c r="A137" s="8"/>
      <c r="B137" s="14"/>
      <c r="C137" s="14"/>
      <c r="D137" s="14"/>
      <c r="E137" s="14"/>
      <c r="F137" s="14"/>
      <c r="G137" s="14"/>
      <c r="H137" s="14"/>
      <c r="I137" s="14"/>
      <c r="J137" s="14"/>
      <c r="K137" s="14"/>
      <c r="L137" s="9"/>
    </row>
    <row r="138" spans="1:12" ht="30" customHeight="1" x14ac:dyDescent="0.25">
      <c r="A138" s="8"/>
      <c r="B138" s="10"/>
      <c r="C138" s="10"/>
      <c r="D138" s="10"/>
      <c r="E138" s="10"/>
      <c r="F138" s="11"/>
      <c r="G138" s="8"/>
      <c r="H138" s="8"/>
      <c r="I138" s="8"/>
      <c r="J138" s="8"/>
      <c r="K138" s="8"/>
      <c r="L138" s="8"/>
    </row>
    <row r="139" spans="1:12" s="22" customFormat="1" ht="18" customHeight="1" x14ac:dyDescent="0.3">
      <c r="A139" s="876"/>
      <c r="B139" s="876"/>
      <c r="C139" s="876"/>
      <c r="D139" s="876"/>
      <c r="E139" s="876"/>
      <c r="F139" s="876"/>
      <c r="G139" s="876"/>
      <c r="H139" s="876"/>
      <c r="I139" s="876"/>
      <c r="J139" s="876"/>
      <c r="K139" s="876"/>
      <c r="L139" s="876"/>
    </row>
    <row r="140" spans="1:12" ht="36" customHeight="1" x14ac:dyDescent="0.2">
      <c r="A140" s="745" t="s">
        <v>4</v>
      </c>
      <c r="B140" s="745"/>
      <c r="C140" s="745"/>
      <c r="D140" s="745"/>
      <c r="E140" s="745"/>
      <c r="F140" s="745"/>
      <c r="G140" s="745"/>
      <c r="H140" s="745"/>
      <c r="I140" s="745"/>
      <c r="J140" s="745"/>
      <c r="K140" s="745"/>
      <c r="L140" s="745"/>
    </row>
    <row r="141" spans="1:12" ht="32.25" customHeight="1" x14ac:dyDescent="0.2">
      <c r="A141" s="150" t="s">
        <v>5</v>
      </c>
      <c r="B141" s="550" t="s">
        <v>6</v>
      </c>
      <c r="C141" s="550"/>
      <c r="D141" s="550"/>
      <c r="E141" s="550"/>
      <c r="F141" s="550"/>
      <c r="G141" s="550"/>
      <c r="H141" s="550"/>
      <c r="I141" s="550"/>
      <c r="J141" s="550" t="s">
        <v>7</v>
      </c>
      <c r="K141" s="550"/>
      <c r="L141" s="151" t="s">
        <v>448</v>
      </c>
    </row>
    <row r="142" spans="1:12" ht="22.5" customHeight="1" x14ac:dyDescent="0.25">
      <c r="A142" s="110">
        <v>1</v>
      </c>
      <c r="B142" s="757" t="s">
        <v>285</v>
      </c>
      <c r="C142" s="757"/>
      <c r="D142" s="757"/>
      <c r="E142" s="757"/>
      <c r="F142" s="757"/>
      <c r="G142" s="757"/>
      <c r="H142" s="757"/>
      <c r="I142" s="757"/>
      <c r="J142" s="758" t="s">
        <v>8</v>
      </c>
      <c r="K142" s="758"/>
      <c r="L142" s="154">
        <f>L144+L145+L146+L147</f>
        <v>879.9</v>
      </c>
    </row>
    <row r="143" spans="1:12" ht="18" customHeight="1" x14ac:dyDescent="0.25">
      <c r="A143" s="155"/>
      <c r="B143" s="757" t="s">
        <v>9</v>
      </c>
      <c r="C143" s="757"/>
      <c r="D143" s="757"/>
      <c r="E143" s="757"/>
      <c r="F143" s="757"/>
      <c r="G143" s="757"/>
      <c r="H143" s="757"/>
      <c r="I143" s="757"/>
      <c r="J143" s="713"/>
      <c r="K143" s="713"/>
      <c r="L143" s="156"/>
    </row>
    <row r="144" spans="1:12" ht="18" customHeight="1" x14ac:dyDescent="0.25">
      <c r="A144" s="157" t="s">
        <v>10</v>
      </c>
      <c r="B144" s="743" t="s">
        <v>11</v>
      </c>
      <c r="C144" s="743"/>
      <c r="D144" s="743"/>
      <c r="E144" s="743"/>
      <c r="F144" s="743"/>
      <c r="G144" s="743"/>
      <c r="H144" s="743"/>
      <c r="I144" s="743"/>
      <c r="J144" s="713" t="s">
        <v>8</v>
      </c>
      <c r="K144" s="713"/>
      <c r="L144" s="158">
        <v>223.5</v>
      </c>
    </row>
    <row r="145" spans="1:20" ht="18" customHeight="1" x14ac:dyDescent="0.25">
      <c r="A145" s="157" t="s">
        <v>12</v>
      </c>
      <c r="B145" s="743" t="s">
        <v>13</v>
      </c>
      <c r="C145" s="743"/>
      <c r="D145" s="743"/>
      <c r="E145" s="743"/>
      <c r="F145" s="743"/>
      <c r="G145" s="743"/>
      <c r="H145" s="743"/>
      <c r="I145" s="743"/>
      <c r="J145" s="713" t="s">
        <v>8</v>
      </c>
      <c r="K145" s="713"/>
      <c r="L145" s="158">
        <v>218.9</v>
      </c>
    </row>
    <row r="146" spans="1:20" ht="18" customHeight="1" x14ac:dyDescent="0.25">
      <c r="A146" s="157" t="s">
        <v>14</v>
      </c>
      <c r="B146" s="743" t="s">
        <v>15</v>
      </c>
      <c r="C146" s="743"/>
      <c r="D146" s="743"/>
      <c r="E146" s="743"/>
      <c r="F146" s="743"/>
      <c r="G146" s="743"/>
      <c r="H146" s="743"/>
      <c r="I146" s="743"/>
      <c r="J146" s="713" t="s">
        <v>8</v>
      </c>
      <c r="K146" s="713"/>
      <c r="L146" s="158">
        <v>101.1</v>
      </c>
    </row>
    <row r="147" spans="1:20" ht="18" customHeight="1" x14ac:dyDescent="0.25">
      <c r="A147" s="157" t="s">
        <v>16</v>
      </c>
      <c r="B147" s="743" t="s">
        <v>17</v>
      </c>
      <c r="C147" s="743"/>
      <c r="D147" s="743"/>
      <c r="E147" s="743"/>
      <c r="F147" s="743"/>
      <c r="G147" s="743"/>
      <c r="H147" s="743"/>
      <c r="I147" s="743"/>
      <c r="J147" s="713" t="s">
        <v>8</v>
      </c>
      <c r="K147" s="713"/>
      <c r="L147" s="158">
        <v>336.4</v>
      </c>
    </row>
    <row r="148" spans="1:20" ht="18" customHeight="1" x14ac:dyDescent="0.25">
      <c r="A148" s="75"/>
      <c r="B148" s="421"/>
      <c r="C148" s="421"/>
      <c r="D148" s="421"/>
      <c r="E148" s="421"/>
      <c r="F148" s="421"/>
      <c r="G148" s="421"/>
      <c r="H148" s="421"/>
      <c r="I148" s="421"/>
      <c r="J148" s="50"/>
      <c r="K148" s="50"/>
      <c r="L148" s="422"/>
    </row>
    <row r="149" spans="1:20" ht="31.5" customHeight="1" x14ac:dyDescent="0.25">
      <c r="A149" s="68"/>
      <c r="B149" s="69"/>
      <c r="C149" s="69"/>
      <c r="D149" s="69"/>
      <c r="E149" s="69"/>
      <c r="F149" s="69"/>
      <c r="G149" s="69"/>
      <c r="H149" s="69"/>
      <c r="I149" s="69"/>
      <c r="J149" s="70"/>
      <c r="K149" s="70"/>
      <c r="L149" s="71"/>
    </row>
    <row r="150" spans="1:20" ht="37.5" customHeight="1" x14ac:dyDescent="0.2">
      <c r="A150" s="750" t="s">
        <v>382</v>
      </c>
      <c r="B150" s="750"/>
      <c r="C150" s="750"/>
      <c r="D150" s="750"/>
      <c r="E150" s="750"/>
      <c r="F150" s="750"/>
      <c r="G150" s="750"/>
      <c r="H150" s="750"/>
      <c r="I150" s="750"/>
      <c r="J150" s="750"/>
      <c r="K150" s="750"/>
      <c r="L150" s="750"/>
    </row>
    <row r="151" spans="1:20" s="23" customFormat="1" ht="79.5" hidden="1" customHeight="1" x14ac:dyDescent="0.25">
      <c r="A151" s="751"/>
      <c r="B151" s="751"/>
      <c r="C151" s="751"/>
      <c r="D151" s="751"/>
      <c r="E151" s="751"/>
      <c r="F151" s="751"/>
      <c r="G151" s="751"/>
      <c r="H151" s="751"/>
      <c r="I151" s="751"/>
      <c r="J151" s="751"/>
      <c r="K151" s="751"/>
      <c r="L151" s="751"/>
    </row>
    <row r="152" spans="1:20" ht="36.75" customHeight="1" x14ac:dyDescent="0.2">
      <c r="A152" s="163" t="s">
        <v>5</v>
      </c>
      <c r="B152" s="474" t="s">
        <v>18</v>
      </c>
      <c r="C152" s="474"/>
      <c r="D152" s="474"/>
      <c r="E152" s="474"/>
      <c r="F152" s="759" t="s">
        <v>7</v>
      </c>
      <c r="G152" s="760"/>
      <c r="H152" s="714" t="s">
        <v>327</v>
      </c>
      <c r="I152" s="715"/>
      <c r="J152" s="459" t="s">
        <v>448</v>
      </c>
      <c r="K152" s="459"/>
      <c r="L152" s="162" t="s">
        <v>19</v>
      </c>
      <c r="P152" s="898"/>
      <c r="Q152" s="898"/>
      <c r="R152" s="898"/>
      <c r="S152" s="898"/>
      <c r="T152" s="898"/>
    </row>
    <row r="153" spans="1:20" ht="24.75" customHeight="1" x14ac:dyDescent="0.2">
      <c r="A153" s="164">
        <v>1</v>
      </c>
      <c r="B153" s="712" t="s">
        <v>20</v>
      </c>
      <c r="C153" s="712"/>
      <c r="D153" s="712"/>
      <c r="E153" s="712"/>
      <c r="F153" s="761" t="s">
        <v>21</v>
      </c>
      <c r="G153" s="762"/>
      <c r="H153" s="877">
        <v>29889</v>
      </c>
      <c r="I153" s="878"/>
      <c r="J153" s="710">
        <v>29609</v>
      </c>
      <c r="K153" s="711"/>
      <c r="L153" s="165">
        <f>J153/H153*100</f>
        <v>99.1</v>
      </c>
      <c r="P153" s="898"/>
      <c r="Q153" s="898"/>
      <c r="R153" s="898"/>
      <c r="S153" s="898"/>
      <c r="T153" s="898"/>
    </row>
    <row r="154" spans="1:20" ht="18" customHeight="1" x14ac:dyDescent="0.2">
      <c r="A154" s="166"/>
      <c r="B154" s="740" t="s">
        <v>9</v>
      </c>
      <c r="C154" s="740"/>
      <c r="D154" s="740"/>
      <c r="E154" s="740"/>
      <c r="F154" s="718"/>
      <c r="G154" s="719"/>
      <c r="H154" s="763"/>
      <c r="I154" s="764"/>
      <c r="J154" s="905"/>
      <c r="K154" s="906"/>
      <c r="L154" s="167"/>
      <c r="P154" s="898"/>
      <c r="Q154" s="898"/>
      <c r="R154" s="898"/>
      <c r="S154" s="898"/>
      <c r="T154" s="898"/>
    </row>
    <row r="155" spans="1:20" ht="18" customHeight="1" x14ac:dyDescent="0.2">
      <c r="A155" s="168" t="s">
        <v>10</v>
      </c>
      <c r="B155" s="744" t="s">
        <v>11</v>
      </c>
      <c r="C155" s="744"/>
      <c r="D155" s="744"/>
      <c r="E155" s="744"/>
      <c r="F155" s="718" t="s">
        <v>21</v>
      </c>
      <c r="G155" s="719"/>
      <c r="H155" s="716">
        <v>20531</v>
      </c>
      <c r="I155" s="717"/>
      <c r="J155" s="773">
        <v>20332</v>
      </c>
      <c r="K155" s="774"/>
      <c r="L155" s="169">
        <f>J155/H155*100</f>
        <v>99</v>
      </c>
    </row>
    <row r="156" spans="1:20" ht="18" customHeight="1" x14ac:dyDescent="0.2">
      <c r="A156" s="168" t="s">
        <v>12</v>
      </c>
      <c r="B156" s="744" t="s">
        <v>13</v>
      </c>
      <c r="C156" s="744"/>
      <c r="D156" s="744"/>
      <c r="E156" s="744"/>
      <c r="F156" s="718" t="s">
        <v>21</v>
      </c>
      <c r="G156" s="719"/>
      <c r="H156" s="716">
        <v>309</v>
      </c>
      <c r="I156" s="717"/>
      <c r="J156" s="773">
        <v>306</v>
      </c>
      <c r="K156" s="774"/>
      <c r="L156" s="169">
        <f>J156/H156*100</f>
        <v>99</v>
      </c>
      <c r="M156" s="89" t="s">
        <v>24</v>
      </c>
      <c r="N156" s="148" t="s">
        <v>24</v>
      </c>
      <c r="O156" s="149"/>
    </row>
    <row r="157" spans="1:20" ht="18" customHeight="1" x14ac:dyDescent="0.2">
      <c r="A157" s="168" t="s">
        <v>14</v>
      </c>
      <c r="B157" s="744" t="s">
        <v>17</v>
      </c>
      <c r="C157" s="744"/>
      <c r="D157" s="744"/>
      <c r="E157" s="744"/>
      <c r="F157" s="718" t="s">
        <v>21</v>
      </c>
      <c r="G157" s="719"/>
      <c r="H157" s="716">
        <v>5259</v>
      </c>
      <c r="I157" s="717"/>
      <c r="J157" s="773">
        <v>5197</v>
      </c>
      <c r="K157" s="774"/>
      <c r="L157" s="169">
        <f>J157/H157*100</f>
        <v>98.8</v>
      </c>
    </row>
    <row r="158" spans="1:20" ht="18" customHeight="1" x14ac:dyDescent="0.2">
      <c r="A158" s="168" t="s">
        <v>16</v>
      </c>
      <c r="B158" s="744" t="s">
        <v>15</v>
      </c>
      <c r="C158" s="744"/>
      <c r="D158" s="744"/>
      <c r="E158" s="744"/>
      <c r="F158" s="718" t="s">
        <v>21</v>
      </c>
      <c r="G158" s="719"/>
      <c r="H158" s="716">
        <v>3790</v>
      </c>
      <c r="I158" s="717"/>
      <c r="J158" s="773">
        <v>3774</v>
      </c>
      <c r="K158" s="774"/>
      <c r="L158" s="169">
        <f>J158/H158*100</f>
        <v>99.6</v>
      </c>
    </row>
    <row r="159" spans="1:20" ht="29.25" customHeight="1" x14ac:dyDescent="0.2">
      <c r="A159" s="409"/>
      <c r="B159" s="410"/>
      <c r="C159" s="410"/>
      <c r="D159" s="410"/>
      <c r="E159" s="410"/>
      <c r="F159" s="411"/>
      <c r="G159" s="411"/>
      <c r="H159" s="412"/>
      <c r="I159" s="412"/>
      <c r="J159" s="413"/>
      <c r="K159" s="413"/>
      <c r="L159" s="414"/>
    </row>
    <row r="160" spans="1:20" ht="18" customHeight="1" x14ac:dyDescent="0.2">
      <c r="A160" s="409"/>
      <c r="B160" s="410"/>
      <c r="C160" s="410"/>
      <c r="D160" s="410"/>
      <c r="E160" s="410"/>
      <c r="F160" s="411"/>
      <c r="G160" s="411"/>
      <c r="H160" s="412"/>
      <c r="I160" s="412"/>
      <c r="J160" s="413"/>
      <c r="K160" s="413"/>
      <c r="L160" s="414"/>
    </row>
    <row r="161" spans="1:12" ht="27.75" customHeight="1" x14ac:dyDescent="0.2">
      <c r="A161" s="750" t="s">
        <v>640</v>
      </c>
      <c r="B161" s="750"/>
      <c r="C161" s="750"/>
      <c r="D161" s="750"/>
      <c r="E161" s="750"/>
      <c r="F161" s="750"/>
      <c r="G161" s="750"/>
      <c r="H161" s="750"/>
      <c r="I161" s="750"/>
      <c r="J161" s="750"/>
      <c r="K161" s="750"/>
      <c r="L161" s="750"/>
    </row>
    <row r="162" spans="1:12" ht="18" customHeight="1" x14ac:dyDescent="0.2">
      <c r="A162" s="392" t="s">
        <v>5</v>
      </c>
      <c r="B162" s="474" t="s">
        <v>18</v>
      </c>
      <c r="C162" s="474"/>
      <c r="D162" s="474"/>
      <c r="E162" s="474"/>
      <c r="F162" s="759" t="s">
        <v>7</v>
      </c>
      <c r="G162" s="760"/>
      <c r="H162" s="459" t="s">
        <v>524</v>
      </c>
      <c r="I162" s="459"/>
      <c r="J162" s="459" t="s">
        <v>525</v>
      </c>
      <c r="K162" s="459"/>
      <c r="L162" s="391" t="s">
        <v>19</v>
      </c>
    </row>
    <row r="163" spans="1:12" ht="18" customHeight="1" x14ac:dyDescent="0.25">
      <c r="A163" s="416">
        <v>1</v>
      </c>
      <c r="B163" s="783" t="s">
        <v>641</v>
      </c>
      <c r="C163" s="783"/>
      <c r="D163" s="783"/>
      <c r="E163" s="783"/>
      <c r="F163" s="777" t="s">
        <v>21</v>
      </c>
      <c r="G163" s="778"/>
      <c r="H163" s="779">
        <v>193</v>
      </c>
      <c r="I163" s="780"/>
      <c r="J163" s="781">
        <v>165</v>
      </c>
      <c r="K163" s="782"/>
      <c r="L163" s="415">
        <f>J163/H163*100</f>
        <v>85.5</v>
      </c>
    </row>
    <row r="164" spans="1:12" ht="18" customHeight="1" x14ac:dyDescent="0.25">
      <c r="A164" s="418">
        <v>2</v>
      </c>
      <c r="B164" s="783" t="s">
        <v>642</v>
      </c>
      <c r="C164" s="783"/>
      <c r="D164" s="783"/>
      <c r="E164" s="783"/>
      <c r="F164" s="777" t="s">
        <v>21</v>
      </c>
      <c r="G164" s="778"/>
      <c r="H164" s="779">
        <v>160</v>
      </c>
      <c r="I164" s="780"/>
      <c r="J164" s="779">
        <v>161</v>
      </c>
      <c r="K164" s="780"/>
      <c r="L164" s="415">
        <f t="shared" ref="L164:L165" si="0">J164/H164*100</f>
        <v>100.6</v>
      </c>
    </row>
    <row r="165" spans="1:12" ht="18" customHeight="1" x14ac:dyDescent="0.25">
      <c r="A165" s="417" t="s">
        <v>1</v>
      </c>
      <c r="B165" s="784" t="s">
        <v>643</v>
      </c>
      <c r="C165" s="784"/>
      <c r="D165" s="784"/>
      <c r="E165" s="784"/>
      <c r="F165" s="777" t="s">
        <v>21</v>
      </c>
      <c r="G165" s="778"/>
      <c r="H165" s="779">
        <f>H163-H164</f>
        <v>33</v>
      </c>
      <c r="I165" s="780"/>
      <c r="J165" s="779">
        <f>J163-J164</f>
        <v>4</v>
      </c>
      <c r="K165" s="780"/>
      <c r="L165" s="415">
        <f t="shared" si="0"/>
        <v>12.1</v>
      </c>
    </row>
    <row r="166" spans="1:12" ht="38.25" customHeight="1" x14ac:dyDescent="0.25">
      <c r="A166" s="423"/>
      <c r="B166" s="424"/>
      <c r="C166" s="424"/>
      <c r="D166" s="424"/>
      <c r="E166" s="424"/>
      <c r="F166" s="425"/>
      <c r="G166" s="425"/>
      <c r="H166" s="426"/>
      <c r="I166" s="426"/>
      <c r="J166" s="426"/>
      <c r="K166" s="426"/>
      <c r="L166" s="427"/>
    </row>
    <row r="167" spans="1:12" ht="18" customHeight="1" x14ac:dyDescent="0.2">
      <c r="A167" s="409"/>
      <c r="B167" s="410"/>
      <c r="C167" s="410"/>
      <c r="D167" s="410"/>
      <c r="E167" s="410"/>
      <c r="F167" s="411"/>
      <c r="G167" s="411"/>
      <c r="H167" s="412"/>
      <c r="I167" s="412"/>
      <c r="J167" s="413"/>
      <c r="K167" s="413"/>
      <c r="L167" s="414"/>
    </row>
    <row r="168" spans="1:12" ht="18" customHeight="1" x14ac:dyDescent="0.2">
      <c r="A168" s="750" t="s">
        <v>653</v>
      </c>
      <c r="B168" s="750"/>
      <c r="C168" s="750"/>
      <c r="D168" s="750"/>
      <c r="E168" s="750"/>
      <c r="F168" s="750"/>
      <c r="G168" s="750"/>
      <c r="H168" s="750"/>
      <c r="I168" s="750"/>
      <c r="J168" s="750"/>
      <c r="K168" s="750"/>
      <c r="L168" s="750"/>
    </row>
    <row r="169" spans="1:12" ht="18" customHeight="1" x14ac:dyDescent="0.2">
      <c r="A169" s="392" t="s">
        <v>5</v>
      </c>
      <c r="B169" s="474" t="s">
        <v>18</v>
      </c>
      <c r="C169" s="474"/>
      <c r="D169" s="474"/>
      <c r="E169" s="474"/>
      <c r="F169" s="759" t="s">
        <v>7</v>
      </c>
      <c r="G169" s="760"/>
      <c r="H169" s="459" t="s">
        <v>524</v>
      </c>
      <c r="I169" s="459"/>
      <c r="J169" s="459" t="s">
        <v>525</v>
      </c>
      <c r="K169" s="459"/>
      <c r="L169" s="391" t="s">
        <v>19</v>
      </c>
    </row>
    <row r="170" spans="1:12" ht="18" customHeight="1" x14ac:dyDescent="0.25">
      <c r="A170" s="416">
        <v>1</v>
      </c>
      <c r="B170" s="783" t="s">
        <v>644</v>
      </c>
      <c r="C170" s="783"/>
      <c r="D170" s="783"/>
      <c r="E170" s="783"/>
      <c r="F170" s="777" t="s">
        <v>21</v>
      </c>
      <c r="G170" s="778"/>
      <c r="H170" s="779">
        <v>657</v>
      </c>
      <c r="I170" s="780"/>
      <c r="J170" s="781">
        <v>1013</v>
      </c>
      <c r="K170" s="782"/>
      <c r="L170" s="415">
        <f>J170/H170*100</f>
        <v>154.19999999999999</v>
      </c>
    </row>
    <row r="171" spans="1:12" ht="18" customHeight="1" x14ac:dyDescent="0.25">
      <c r="A171" s="418">
        <v>2</v>
      </c>
      <c r="B171" s="783" t="s">
        <v>645</v>
      </c>
      <c r="C171" s="783"/>
      <c r="D171" s="783"/>
      <c r="E171" s="783"/>
      <c r="F171" s="777" t="s">
        <v>21</v>
      </c>
      <c r="G171" s="778"/>
      <c r="H171" s="779">
        <v>769</v>
      </c>
      <c r="I171" s="780"/>
      <c r="J171" s="779">
        <v>749</v>
      </c>
      <c r="K171" s="780"/>
      <c r="L171" s="415">
        <f t="shared" ref="L171:L172" si="1">J171/H171*100</f>
        <v>97.4</v>
      </c>
    </row>
    <row r="172" spans="1:12" ht="18" customHeight="1" x14ac:dyDescent="0.25">
      <c r="A172" s="417" t="s">
        <v>1</v>
      </c>
      <c r="B172" s="784" t="s">
        <v>646</v>
      </c>
      <c r="C172" s="784"/>
      <c r="D172" s="784"/>
      <c r="E172" s="784"/>
      <c r="F172" s="777" t="s">
        <v>21</v>
      </c>
      <c r="G172" s="778"/>
      <c r="H172" s="779">
        <f>H170-H171</f>
        <v>-112</v>
      </c>
      <c r="I172" s="780"/>
      <c r="J172" s="779">
        <f>J170-J171</f>
        <v>264</v>
      </c>
      <c r="K172" s="780"/>
      <c r="L172" s="415">
        <f t="shared" si="1"/>
        <v>-235.7</v>
      </c>
    </row>
    <row r="173" spans="1:12" ht="44.25" customHeight="1" x14ac:dyDescent="0.25">
      <c r="A173" s="423"/>
      <c r="B173" s="424"/>
      <c r="C173" s="424"/>
      <c r="D173" s="424"/>
      <c r="E173" s="424"/>
      <c r="F173" s="425"/>
      <c r="G173" s="425"/>
      <c r="H173" s="426"/>
      <c r="I173" s="426"/>
      <c r="J173" s="426"/>
      <c r="K173" s="426"/>
      <c r="L173" s="427"/>
    </row>
    <row r="174" spans="1:12" ht="18" customHeight="1" x14ac:dyDescent="0.2">
      <c r="A174" s="409"/>
      <c r="B174" s="410"/>
      <c r="C174" s="410"/>
      <c r="D174" s="410"/>
      <c r="E174" s="410"/>
      <c r="F174" s="411"/>
      <c r="G174" s="411"/>
      <c r="H174" s="412"/>
      <c r="I174" s="412"/>
      <c r="J174" s="413"/>
      <c r="K174" s="413"/>
      <c r="L174" s="414"/>
    </row>
    <row r="175" spans="1:12" ht="18" customHeight="1" x14ac:dyDescent="0.2">
      <c r="A175" s="750" t="s">
        <v>647</v>
      </c>
      <c r="B175" s="750"/>
      <c r="C175" s="750"/>
      <c r="D175" s="750"/>
      <c r="E175" s="750"/>
      <c r="F175" s="750"/>
      <c r="G175" s="750"/>
      <c r="H175" s="750"/>
      <c r="I175" s="750"/>
      <c r="J175" s="750"/>
      <c r="K175" s="750"/>
      <c r="L175" s="750"/>
    </row>
    <row r="176" spans="1:12" ht="18" customHeight="1" x14ac:dyDescent="0.2">
      <c r="A176" s="392" t="s">
        <v>5</v>
      </c>
      <c r="B176" s="474" t="s">
        <v>18</v>
      </c>
      <c r="C176" s="474"/>
      <c r="D176" s="474"/>
      <c r="E176" s="474"/>
      <c r="F176" s="759" t="s">
        <v>7</v>
      </c>
      <c r="G176" s="760"/>
      <c r="H176" s="459" t="s">
        <v>524</v>
      </c>
      <c r="I176" s="459"/>
      <c r="J176" s="459" t="s">
        <v>525</v>
      </c>
      <c r="K176" s="459"/>
      <c r="L176" s="391" t="s">
        <v>19</v>
      </c>
    </row>
    <row r="177" spans="1:20" ht="18" customHeight="1" x14ac:dyDescent="0.25">
      <c r="A177" s="416">
        <v>1</v>
      </c>
      <c r="B177" s="783" t="s">
        <v>648</v>
      </c>
      <c r="C177" s="783"/>
      <c r="D177" s="783"/>
      <c r="E177" s="783"/>
      <c r="F177" s="777" t="s">
        <v>21</v>
      </c>
      <c r="G177" s="778"/>
      <c r="H177" s="779">
        <v>90</v>
      </c>
      <c r="I177" s="780"/>
      <c r="J177" s="781">
        <v>88</v>
      </c>
      <c r="K177" s="782"/>
      <c r="L177" s="415">
        <f>J177/H177*100</f>
        <v>97.8</v>
      </c>
    </row>
    <row r="178" spans="1:20" ht="18.75" customHeight="1" x14ac:dyDescent="0.25">
      <c r="A178" s="418">
        <v>2</v>
      </c>
      <c r="B178" s="783" t="s">
        <v>649</v>
      </c>
      <c r="C178" s="783"/>
      <c r="D178" s="783"/>
      <c r="E178" s="783"/>
      <c r="F178" s="777" t="s">
        <v>21</v>
      </c>
      <c r="G178" s="778"/>
      <c r="H178" s="779">
        <v>73</v>
      </c>
      <c r="I178" s="780"/>
      <c r="J178" s="779">
        <v>78</v>
      </c>
      <c r="K178" s="780"/>
      <c r="L178" s="415">
        <f t="shared" ref="L178" si="2">J178/H178*100</f>
        <v>106.8</v>
      </c>
    </row>
    <row r="179" spans="1:20" ht="25.5" customHeight="1" x14ac:dyDescent="0.25">
      <c r="A179" s="409"/>
      <c r="B179" s="410"/>
      <c r="C179" s="410"/>
      <c r="D179" s="410"/>
      <c r="E179" s="410"/>
      <c r="F179" s="411"/>
      <c r="G179" s="411"/>
      <c r="H179" s="412"/>
      <c r="I179" s="412"/>
      <c r="J179" s="413"/>
      <c r="K179" s="413"/>
      <c r="L179" s="414"/>
      <c r="M179" s="23" t="s">
        <v>270</v>
      </c>
      <c r="P179" s="393"/>
      <c r="Q179" s="393"/>
      <c r="R179" s="393"/>
      <c r="S179" s="393"/>
      <c r="T179" s="393"/>
    </row>
    <row r="180" spans="1:20" ht="30.75" customHeight="1" x14ac:dyDescent="0.25">
      <c r="A180" s="72"/>
      <c r="B180" s="72"/>
      <c r="C180" s="72"/>
      <c r="D180" s="72"/>
      <c r="E180" s="72"/>
      <c r="F180" s="72"/>
      <c r="G180" s="72"/>
      <c r="H180" s="72"/>
      <c r="I180" s="72"/>
      <c r="J180" s="72"/>
      <c r="K180" s="72"/>
      <c r="L180" s="72"/>
      <c r="M180" s="23"/>
      <c r="P180" s="393"/>
      <c r="Q180" s="393"/>
      <c r="R180" s="393"/>
      <c r="S180" s="393"/>
      <c r="T180" s="393"/>
    </row>
    <row r="181" spans="1:20" ht="18" customHeight="1" x14ac:dyDescent="0.2">
      <c r="A181" s="734" t="s">
        <v>333</v>
      </c>
      <c r="B181" s="734"/>
      <c r="C181" s="734"/>
      <c r="D181" s="734"/>
      <c r="E181" s="734"/>
      <c r="F181" s="734"/>
      <c r="G181" s="734"/>
      <c r="H181" s="734"/>
      <c r="I181" s="734"/>
      <c r="J181" s="734"/>
      <c r="K181" s="734"/>
      <c r="L181" s="734"/>
      <c r="O181" s="59"/>
      <c r="P181" s="984"/>
      <c r="Q181" s="984"/>
      <c r="R181" s="984"/>
      <c r="S181" s="984"/>
      <c r="T181" s="984"/>
    </row>
    <row r="182" spans="1:20" ht="18" customHeight="1" x14ac:dyDescent="0.2">
      <c r="A182" s="360" t="s">
        <v>5</v>
      </c>
      <c r="B182" s="484" t="s">
        <v>18</v>
      </c>
      <c r="C182" s="485"/>
      <c r="D182" s="485"/>
      <c r="E182" s="486"/>
      <c r="F182" s="521" t="s">
        <v>7</v>
      </c>
      <c r="G182" s="521"/>
      <c r="H182" s="459" t="s">
        <v>524</v>
      </c>
      <c r="I182" s="459"/>
      <c r="J182" s="459" t="s">
        <v>525</v>
      </c>
      <c r="K182" s="459"/>
      <c r="L182" s="361" t="s">
        <v>19</v>
      </c>
      <c r="P182" s="984"/>
      <c r="Q182" s="984"/>
      <c r="R182" s="984"/>
      <c r="S182" s="984"/>
      <c r="T182" s="984"/>
    </row>
    <row r="183" spans="1:20" ht="18" customHeight="1" x14ac:dyDescent="0.25">
      <c r="A183" s="359">
        <v>1</v>
      </c>
      <c r="B183" s="490" t="s">
        <v>286</v>
      </c>
      <c r="C183" s="491"/>
      <c r="D183" s="491"/>
      <c r="E183" s="492"/>
      <c r="F183" s="752" t="s">
        <v>21</v>
      </c>
      <c r="G183" s="753"/>
      <c r="H183" s="788">
        <v>19733</v>
      </c>
      <c r="I183" s="789">
        <v>12804</v>
      </c>
      <c r="J183" s="788">
        <v>23770</v>
      </c>
      <c r="K183" s="789">
        <v>12805</v>
      </c>
      <c r="L183" s="362">
        <f>J183/H183*100</f>
        <v>120.5</v>
      </c>
      <c r="P183" s="984"/>
      <c r="Q183" s="984"/>
      <c r="R183" s="984"/>
      <c r="S183" s="984"/>
      <c r="T183" s="984"/>
    </row>
    <row r="184" spans="1:20" ht="17.25" customHeight="1" x14ac:dyDescent="0.25">
      <c r="A184" s="359"/>
      <c r="B184" s="363" t="s">
        <v>9</v>
      </c>
      <c r="C184" s="364"/>
      <c r="D184" s="364"/>
      <c r="E184" s="365"/>
      <c r="F184" s="371"/>
      <c r="G184" s="372"/>
      <c r="H184" s="741"/>
      <c r="I184" s="742"/>
      <c r="J184" s="373"/>
      <c r="K184" s="374"/>
      <c r="L184" s="362"/>
      <c r="P184" s="984"/>
      <c r="Q184" s="984"/>
      <c r="R184" s="984"/>
      <c r="S184" s="984"/>
      <c r="T184" s="984"/>
    </row>
    <row r="185" spans="1:20" ht="33" customHeight="1" x14ac:dyDescent="0.25">
      <c r="A185" s="39" t="s">
        <v>10</v>
      </c>
      <c r="B185" s="467" t="s">
        <v>22</v>
      </c>
      <c r="C185" s="468"/>
      <c r="D185" s="468"/>
      <c r="E185" s="469"/>
      <c r="F185" s="446" t="s">
        <v>21</v>
      </c>
      <c r="G185" s="446"/>
      <c r="H185" s="720" t="s">
        <v>23</v>
      </c>
      <c r="I185" s="721"/>
      <c r="J185" s="720" t="s">
        <v>23</v>
      </c>
      <c r="K185" s="721"/>
      <c r="L185" s="366" t="s">
        <v>24</v>
      </c>
      <c r="P185" s="12"/>
      <c r="Q185" s="12"/>
    </row>
    <row r="186" spans="1:20" ht="18" customHeight="1" x14ac:dyDescent="0.25">
      <c r="A186" s="39" t="s">
        <v>12</v>
      </c>
      <c r="B186" s="467" t="s">
        <v>25</v>
      </c>
      <c r="C186" s="468"/>
      <c r="D186" s="468"/>
      <c r="E186" s="469"/>
      <c r="F186" s="446" t="s">
        <v>21</v>
      </c>
      <c r="G186" s="446"/>
      <c r="H186" s="720">
        <v>3824</v>
      </c>
      <c r="I186" s="721"/>
      <c r="J186" s="720">
        <v>3123</v>
      </c>
      <c r="K186" s="721"/>
      <c r="L186" s="366">
        <f t="shared" ref="L186:L192" si="3">J186/H186*100</f>
        <v>81.7</v>
      </c>
      <c r="O186" s="61"/>
      <c r="P186" s="96"/>
      <c r="Q186" s="96"/>
    </row>
    <row r="187" spans="1:20" ht="19.5" customHeight="1" x14ac:dyDescent="0.25">
      <c r="A187" s="39" t="s">
        <v>14</v>
      </c>
      <c r="B187" s="467" t="s">
        <v>26</v>
      </c>
      <c r="C187" s="468"/>
      <c r="D187" s="468"/>
      <c r="E187" s="469"/>
      <c r="F187" s="446" t="s">
        <v>21</v>
      </c>
      <c r="G187" s="446"/>
      <c r="H187" s="720">
        <v>148</v>
      </c>
      <c r="I187" s="721"/>
      <c r="J187" s="720">
        <v>156</v>
      </c>
      <c r="K187" s="721">
        <v>142</v>
      </c>
      <c r="L187" s="366">
        <f t="shared" si="3"/>
        <v>105.4</v>
      </c>
      <c r="P187" s="96"/>
      <c r="Q187" s="96"/>
    </row>
    <row r="188" spans="1:20" ht="30" customHeight="1" x14ac:dyDescent="0.25">
      <c r="A188" s="39" t="s">
        <v>16</v>
      </c>
      <c r="B188" s="467" t="s">
        <v>27</v>
      </c>
      <c r="C188" s="468"/>
      <c r="D188" s="468"/>
      <c r="E188" s="469"/>
      <c r="F188" s="446" t="s">
        <v>21</v>
      </c>
      <c r="G188" s="446"/>
      <c r="H188" s="720">
        <v>523</v>
      </c>
      <c r="I188" s="721"/>
      <c r="J188" s="720">
        <v>450</v>
      </c>
      <c r="K188" s="721">
        <v>447</v>
      </c>
      <c r="L188" s="366">
        <f t="shared" si="3"/>
        <v>86</v>
      </c>
      <c r="P188" s="96"/>
      <c r="Q188" s="96"/>
    </row>
    <row r="189" spans="1:20" ht="33.75" customHeight="1" x14ac:dyDescent="0.25">
      <c r="A189" s="39" t="s">
        <v>28</v>
      </c>
      <c r="B189" s="467" t="s">
        <v>29</v>
      </c>
      <c r="C189" s="802"/>
      <c r="D189" s="802"/>
      <c r="E189" s="506"/>
      <c r="F189" s="924" t="s">
        <v>21</v>
      </c>
      <c r="G189" s="925"/>
      <c r="H189" s="720">
        <v>116</v>
      </c>
      <c r="I189" s="721"/>
      <c r="J189" s="720">
        <v>176</v>
      </c>
      <c r="K189" s="721" t="s">
        <v>269</v>
      </c>
      <c r="L189" s="366">
        <f t="shared" si="3"/>
        <v>151.69999999999999</v>
      </c>
      <c r="O189" s="61"/>
      <c r="P189" s="96"/>
      <c r="Q189" s="96"/>
    </row>
    <row r="190" spans="1:20" ht="18" customHeight="1" x14ac:dyDescent="0.25">
      <c r="A190" s="39" t="s">
        <v>30</v>
      </c>
      <c r="B190" s="467" t="s">
        <v>31</v>
      </c>
      <c r="C190" s="468"/>
      <c r="D190" s="468"/>
      <c r="E190" s="469"/>
      <c r="F190" s="446" t="s">
        <v>21</v>
      </c>
      <c r="G190" s="446"/>
      <c r="H190" s="720">
        <v>3584</v>
      </c>
      <c r="I190" s="721"/>
      <c r="J190" s="720">
        <v>6078</v>
      </c>
      <c r="K190" s="721"/>
      <c r="L190" s="366">
        <f>J190/H190*100</f>
        <v>169.6</v>
      </c>
      <c r="P190" s="96"/>
      <c r="Q190" s="96"/>
    </row>
    <row r="191" spans="1:20" ht="28.5" customHeight="1" x14ac:dyDescent="0.25">
      <c r="A191" s="39" t="s">
        <v>32</v>
      </c>
      <c r="B191" s="467" t="s">
        <v>33</v>
      </c>
      <c r="C191" s="468"/>
      <c r="D191" s="468"/>
      <c r="E191" s="469"/>
      <c r="F191" s="446" t="s">
        <v>21</v>
      </c>
      <c r="G191" s="446"/>
      <c r="H191" s="720">
        <v>133</v>
      </c>
      <c r="I191" s="721"/>
      <c r="J191" s="720">
        <v>331</v>
      </c>
      <c r="K191" s="721">
        <v>154</v>
      </c>
      <c r="L191" s="366" t="s">
        <v>590</v>
      </c>
      <c r="P191" s="96"/>
      <c r="Q191" s="96"/>
    </row>
    <row r="192" spans="1:20" ht="18" customHeight="1" x14ac:dyDescent="0.25">
      <c r="A192" s="39" t="s">
        <v>34</v>
      </c>
      <c r="B192" s="467" t="s">
        <v>35</v>
      </c>
      <c r="C192" s="468"/>
      <c r="D192" s="468"/>
      <c r="E192" s="469"/>
      <c r="F192" s="446" t="s">
        <v>21</v>
      </c>
      <c r="G192" s="446"/>
      <c r="H192" s="720">
        <v>3222</v>
      </c>
      <c r="I192" s="721"/>
      <c r="J192" s="720">
        <v>5360</v>
      </c>
      <c r="K192" s="721">
        <v>2608</v>
      </c>
      <c r="L192" s="366">
        <f t="shared" si="3"/>
        <v>166.4</v>
      </c>
      <c r="P192" s="96"/>
      <c r="Q192" s="96"/>
    </row>
    <row r="193" spans="1:17" ht="18" customHeight="1" x14ac:dyDescent="0.25">
      <c r="A193" s="39" t="s">
        <v>36</v>
      </c>
      <c r="B193" s="467" t="s">
        <v>37</v>
      </c>
      <c r="C193" s="468"/>
      <c r="D193" s="468"/>
      <c r="E193" s="469"/>
      <c r="F193" s="446" t="s">
        <v>21</v>
      </c>
      <c r="G193" s="446"/>
      <c r="H193" s="720">
        <v>94</v>
      </c>
      <c r="I193" s="721"/>
      <c r="J193" s="720">
        <v>164</v>
      </c>
      <c r="K193" s="721" t="s">
        <v>269</v>
      </c>
      <c r="L193" s="366">
        <f>J193/H193*100</f>
        <v>174.5</v>
      </c>
      <c r="P193" s="97"/>
      <c r="Q193" s="96"/>
    </row>
    <row r="194" spans="1:17" ht="22.5" customHeight="1" x14ac:dyDescent="0.25">
      <c r="A194" s="39" t="s">
        <v>38</v>
      </c>
      <c r="B194" s="785" t="s">
        <v>39</v>
      </c>
      <c r="C194" s="786"/>
      <c r="D194" s="786"/>
      <c r="E194" s="787"/>
      <c r="F194" s="446" t="s">
        <v>21</v>
      </c>
      <c r="G194" s="446"/>
      <c r="H194" s="720">
        <v>76</v>
      </c>
      <c r="I194" s="721"/>
      <c r="J194" s="720">
        <v>73</v>
      </c>
      <c r="K194" s="721"/>
      <c r="L194" s="366">
        <f t="shared" ref="L194:L198" si="4">J194/H194*100</f>
        <v>96.1</v>
      </c>
      <c r="P194" s="96"/>
      <c r="Q194" s="96"/>
    </row>
    <row r="195" spans="1:17" ht="15" customHeight="1" x14ac:dyDescent="0.25">
      <c r="A195" s="39" t="s">
        <v>40</v>
      </c>
      <c r="B195" s="467" t="s">
        <v>41</v>
      </c>
      <c r="C195" s="468"/>
      <c r="D195" s="468"/>
      <c r="E195" s="469"/>
      <c r="F195" s="446" t="s">
        <v>21</v>
      </c>
      <c r="G195" s="446"/>
      <c r="H195" s="720">
        <v>50</v>
      </c>
      <c r="I195" s="721"/>
      <c r="J195" s="720">
        <v>49</v>
      </c>
      <c r="K195" s="721"/>
      <c r="L195" s="366">
        <f t="shared" si="4"/>
        <v>98</v>
      </c>
      <c r="P195" s="96"/>
      <c r="Q195" s="96"/>
    </row>
    <row r="196" spans="1:17" ht="18" customHeight="1" x14ac:dyDescent="0.25">
      <c r="A196" s="39" t="s">
        <v>42</v>
      </c>
      <c r="B196" s="467" t="s">
        <v>43</v>
      </c>
      <c r="C196" s="468"/>
      <c r="D196" s="468"/>
      <c r="E196" s="469"/>
      <c r="F196" s="446" t="s">
        <v>21</v>
      </c>
      <c r="G196" s="446"/>
      <c r="H196" s="720">
        <v>181</v>
      </c>
      <c r="I196" s="721"/>
      <c r="J196" s="720">
        <v>171</v>
      </c>
      <c r="K196" s="721">
        <v>346</v>
      </c>
      <c r="L196" s="366">
        <f t="shared" si="4"/>
        <v>94.5</v>
      </c>
      <c r="P196" s="96"/>
      <c r="Q196" s="96"/>
    </row>
    <row r="197" spans="1:17" ht="18" customHeight="1" x14ac:dyDescent="0.25">
      <c r="A197" s="39" t="s">
        <v>44</v>
      </c>
      <c r="B197" s="467" t="s">
        <v>45</v>
      </c>
      <c r="C197" s="468"/>
      <c r="D197" s="468"/>
      <c r="E197" s="469"/>
      <c r="F197" s="446" t="s">
        <v>21</v>
      </c>
      <c r="G197" s="446"/>
      <c r="H197" s="720">
        <v>1403</v>
      </c>
      <c r="I197" s="721"/>
      <c r="J197" s="720">
        <v>1314</v>
      </c>
      <c r="K197" s="721"/>
      <c r="L197" s="366">
        <f t="shared" si="4"/>
        <v>93.7</v>
      </c>
      <c r="P197" s="96"/>
      <c r="Q197" s="96"/>
    </row>
    <row r="198" spans="1:17" ht="18" customHeight="1" x14ac:dyDescent="0.25">
      <c r="A198" s="39" t="s">
        <v>46</v>
      </c>
      <c r="B198" s="467" t="s">
        <v>47</v>
      </c>
      <c r="C198" s="468"/>
      <c r="D198" s="468"/>
      <c r="E198" s="469"/>
      <c r="F198" s="446" t="s">
        <v>21</v>
      </c>
      <c r="G198" s="446"/>
      <c r="H198" s="720">
        <v>897</v>
      </c>
      <c r="I198" s="721"/>
      <c r="J198" s="720">
        <v>942</v>
      </c>
      <c r="K198" s="721"/>
      <c r="L198" s="366">
        <f t="shared" si="4"/>
        <v>105</v>
      </c>
      <c r="P198" s="96"/>
      <c r="Q198" s="96"/>
    </row>
    <row r="199" spans="1:17" ht="35.25" customHeight="1" x14ac:dyDescent="0.25">
      <c r="A199" s="39" t="s">
        <v>48</v>
      </c>
      <c r="B199" s="467" t="s">
        <v>49</v>
      </c>
      <c r="C199" s="468"/>
      <c r="D199" s="468"/>
      <c r="E199" s="469"/>
      <c r="F199" s="446" t="s">
        <v>21</v>
      </c>
      <c r="G199" s="446"/>
      <c r="H199" s="720">
        <v>1387</v>
      </c>
      <c r="I199" s="721"/>
      <c r="J199" s="720">
        <v>1360</v>
      </c>
      <c r="K199" s="721"/>
      <c r="L199" s="366">
        <f t="shared" ref="L199:L201" si="5">J199/H199*100</f>
        <v>98.1</v>
      </c>
      <c r="P199" s="12"/>
      <c r="Q199" s="12"/>
    </row>
    <row r="200" spans="1:17" ht="21" customHeight="1" x14ac:dyDescent="0.25">
      <c r="A200" s="39" t="s">
        <v>50</v>
      </c>
      <c r="B200" s="467" t="s">
        <v>51</v>
      </c>
      <c r="C200" s="468"/>
      <c r="D200" s="468"/>
      <c r="E200" s="469"/>
      <c r="F200" s="446" t="s">
        <v>21</v>
      </c>
      <c r="G200" s="446"/>
      <c r="H200" s="720">
        <v>2210</v>
      </c>
      <c r="I200" s="721"/>
      <c r="J200" s="720">
        <v>2175</v>
      </c>
      <c r="K200" s="721">
        <v>2419</v>
      </c>
      <c r="L200" s="366">
        <f>J200/H200*100</f>
        <v>98.4</v>
      </c>
      <c r="P200" s="12"/>
      <c r="Q200" s="12"/>
    </row>
    <row r="201" spans="1:17" ht="16.5" hidden="1" customHeight="1" x14ac:dyDescent="0.25">
      <c r="A201" s="39" t="s">
        <v>52</v>
      </c>
      <c r="B201" s="467" t="s">
        <v>53</v>
      </c>
      <c r="C201" s="468"/>
      <c r="D201" s="468"/>
      <c r="E201" s="469"/>
      <c r="F201" s="446" t="s">
        <v>21</v>
      </c>
      <c r="G201" s="446"/>
      <c r="H201" s="720">
        <v>1152</v>
      </c>
      <c r="I201" s="721"/>
      <c r="J201" s="720">
        <v>1118</v>
      </c>
      <c r="K201" s="721">
        <v>1426</v>
      </c>
      <c r="L201" s="366">
        <f t="shared" si="5"/>
        <v>97</v>
      </c>
      <c r="P201" s="12"/>
      <c r="Q201" s="12"/>
    </row>
    <row r="202" spans="1:17" s="135" customFormat="1" ht="16.5" customHeight="1" x14ac:dyDescent="0.25">
      <c r="A202" s="39" t="s">
        <v>54</v>
      </c>
      <c r="B202" s="467" t="s">
        <v>55</v>
      </c>
      <c r="C202" s="468"/>
      <c r="D202" s="468"/>
      <c r="E202" s="469"/>
      <c r="F202" s="446" t="s">
        <v>21</v>
      </c>
      <c r="G202" s="446"/>
      <c r="H202" s="879">
        <v>540</v>
      </c>
      <c r="I202" s="879"/>
      <c r="J202" s="720">
        <v>533</v>
      </c>
      <c r="K202" s="721">
        <v>484</v>
      </c>
      <c r="L202" s="366">
        <f>J202/H202*100</f>
        <v>98.7</v>
      </c>
      <c r="P202" s="136"/>
      <c r="Q202" s="136"/>
    </row>
    <row r="203" spans="1:17" ht="19.5" customHeight="1" x14ac:dyDescent="0.25">
      <c r="A203" s="39" t="s">
        <v>56</v>
      </c>
      <c r="B203" s="455" t="s">
        <v>57</v>
      </c>
      <c r="C203" s="455"/>
      <c r="D203" s="455"/>
      <c r="E203" s="455"/>
      <c r="F203" s="446" t="s">
        <v>21</v>
      </c>
      <c r="G203" s="446"/>
      <c r="H203" s="879" t="s">
        <v>23</v>
      </c>
      <c r="I203" s="879"/>
      <c r="J203" s="720" t="s">
        <v>23</v>
      </c>
      <c r="K203" s="721">
        <v>106</v>
      </c>
      <c r="L203" s="366" t="s">
        <v>24</v>
      </c>
    </row>
    <row r="204" spans="1:17" ht="34.5" customHeight="1" x14ac:dyDescent="0.2">
      <c r="A204" s="477" t="s">
        <v>313</v>
      </c>
      <c r="B204" s="891"/>
      <c r="C204" s="891"/>
      <c r="D204" s="891"/>
      <c r="E204" s="891"/>
      <c r="F204" s="891"/>
      <c r="G204" s="891"/>
      <c r="H204" s="891"/>
      <c r="I204" s="891"/>
      <c r="J204" s="891"/>
      <c r="K204" s="891"/>
      <c r="L204" s="891"/>
    </row>
    <row r="205" spans="1:17" ht="30" customHeight="1" x14ac:dyDescent="0.2">
      <c r="A205" s="477"/>
      <c r="B205" s="477"/>
      <c r="C205" s="477"/>
      <c r="D205" s="477"/>
      <c r="E205" s="477"/>
      <c r="F205" s="477"/>
      <c r="G205" s="477"/>
      <c r="H205" s="477"/>
      <c r="I205" s="477"/>
      <c r="J205" s="477"/>
      <c r="K205" s="477"/>
      <c r="L205" s="477"/>
    </row>
    <row r="206" spans="1:17" ht="9" customHeight="1" x14ac:dyDescent="0.2">
      <c r="A206" s="140"/>
      <c r="B206" s="140"/>
      <c r="C206" s="140"/>
      <c r="D206" s="140"/>
      <c r="E206" s="140"/>
      <c r="F206" s="140"/>
      <c r="G206" s="140"/>
      <c r="H206" s="140"/>
      <c r="I206" s="140"/>
      <c r="J206" s="140"/>
      <c r="K206" s="140"/>
      <c r="L206" s="140"/>
    </row>
    <row r="207" spans="1:17" ht="15" customHeight="1" x14ac:dyDescent="0.2">
      <c r="A207" s="903" t="s">
        <v>284</v>
      </c>
      <c r="B207" s="903"/>
      <c r="C207" s="903"/>
      <c r="D207" s="903"/>
      <c r="E207" s="903"/>
      <c r="F207" s="903"/>
      <c r="G207" s="903"/>
      <c r="H207" s="903"/>
      <c r="I207" s="903"/>
      <c r="J207" s="903"/>
      <c r="K207" s="903"/>
      <c r="L207" s="903"/>
    </row>
    <row r="208" spans="1:17" ht="18" customHeight="1" x14ac:dyDescent="0.2">
      <c r="A208" s="887" t="s">
        <v>591</v>
      </c>
      <c r="B208" s="887"/>
      <c r="C208" s="887"/>
      <c r="D208" s="887"/>
      <c r="E208" s="887"/>
      <c r="F208" s="887" t="s">
        <v>592</v>
      </c>
      <c r="G208" s="887"/>
      <c r="H208" s="887"/>
      <c r="I208" s="887"/>
      <c r="J208" s="887"/>
      <c r="K208" s="887"/>
      <c r="L208" s="887"/>
    </row>
    <row r="209" spans="1:12" ht="24.95" customHeight="1" x14ac:dyDescent="0.2">
      <c r="A209" s="375"/>
      <c r="B209" s="375"/>
      <c r="C209" s="375"/>
      <c r="D209" s="375"/>
      <c r="E209" s="375"/>
      <c r="F209" s="375"/>
      <c r="G209" s="375"/>
      <c r="H209" s="375"/>
      <c r="I209" s="375"/>
      <c r="J209" s="375"/>
      <c r="K209" s="375"/>
      <c r="L209" s="375"/>
    </row>
    <row r="210" spans="1:12" ht="24.95" customHeight="1" x14ac:dyDescent="0.2">
      <c r="A210" s="375"/>
      <c r="B210" s="375"/>
      <c r="C210" s="375"/>
      <c r="D210" s="375"/>
      <c r="E210" s="375"/>
      <c r="F210" s="375"/>
      <c r="G210" s="375"/>
      <c r="H210" s="375"/>
      <c r="I210" s="375"/>
      <c r="J210" s="375"/>
      <c r="K210" s="375"/>
      <c r="L210" s="375"/>
    </row>
    <row r="211" spans="1:12" ht="24.95" customHeight="1" x14ac:dyDescent="0.2">
      <c r="A211" s="903"/>
      <c r="B211" s="903"/>
      <c r="C211" s="903"/>
      <c r="D211" s="903"/>
      <c r="E211" s="903"/>
      <c r="F211" s="903"/>
      <c r="G211" s="903"/>
      <c r="H211" s="903"/>
      <c r="I211" s="903"/>
      <c r="J211" s="903"/>
      <c r="K211" s="903"/>
      <c r="L211" s="903"/>
    </row>
    <row r="212" spans="1:12" ht="24.95" customHeight="1" x14ac:dyDescent="0.2">
      <c r="A212" s="376"/>
      <c r="B212" s="376"/>
      <c r="C212" s="376"/>
      <c r="D212" s="376"/>
      <c r="E212" s="376"/>
      <c r="F212" s="376"/>
    </row>
    <row r="213" spans="1:12" ht="24.95" customHeight="1" x14ac:dyDescent="0.2">
      <c r="A213" s="376"/>
      <c r="B213" s="376"/>
      <c r="C213" s="376"/>
      <c r="D213" s="376"/>
      <c r="E213" s="376"/>
      <c r="F213" s="376"/>
    </row>
    <row r="214" spans="1:12" ht="24.95" customHeight="1" x14ac:dyDescent="0.2">
      <c r="A214" s="376"/>
      <c r="B214" s="376"/>
      <c r="C214" s="376"/>
      <c r="D214" s="376"/>
      <c r="E214" s="376"/>
      <c r="F214" s="376"/>
    </row>
    <row r="215" spans="1:12" ht="24.95" customHeight="1" x14ac:dyDescent="0.2">
      <c r="A215" s="376"/>
      <c r="B215" s="376"/>
      <c r="C215" s="376"/>
      <c r="D215" s="376"/>
      <c r="E215" s="376"/>
      <c r="F215" s="376"/>
    </row>
    <row r="216" spans="1:12" ht="78" customHeight="1" x14ac:dyDescent="0.2">
      <c r="A216" s="376"/>
      <c r="B216" s="376"/>
      <c r="C216" s="376"/>
      <c r="D216" s="376"/>
      <c r="E216" s="376"/>
      <c r="F216" s="376"/>
    </row>
    <row r="217" spans="1:12" ht="38.25" customHeight="1" x14ac:dyDescent="0.2">
      <c r="A217" s="376"/>
      <c r="B217" s="376"/>
      <c r="C217" s="376"/>
      <c r="D217" s="376"/>
      <c r="E217" s="376"/>
      <c r="F217" s="376"/>
    </row>
    <row r="218" spans="1:12" ht="37.5" customHeight="1" x14ac:dyDescent="0.2">
      <c r="A218" s="376"/>
      <c r="B218" s="376"/>
      <c r="C218" s="376"/>
      <c r="D218" s="376"/>
      <c r="E218" s="376"/>
      <c r="F218" s="376"/>
    </row>
    <row r="219" spans="1:12" s="13" customFormat="1" ht="38.25" customHeight="1" x14ac:dyDescent="0.2">
      <c r="A219" s="376"/>
      <c r="B219" s="376"/>
      <c r="C219" s="376"/>
      <c r="D219" s="376"/>
      <c r="E219" s="376"/>
      <c r="F219" s="376"/>
      <c r="G219" s="1"/>
      <c r="H219" s="1"/>
      <c r="I219" s="1"/>
      <c r="J219" s="1"/>
      <c r="K219" s="1"/>
      <c r="L219" s="1"/>
    </row>
    <row r="220" spans="1:12" ht="19.5" customHeight="1" x14ac:dyDescent="0.2">
      <c r="A220" s="376"/>
      <c r="B220" s="376"/>
      <c r="C220" s="376"/>
      <c r="D220" s="376"/>
      <c r="E220" s="376"/>
      <c r="F220" s="376"/>
    </row>
    <row r="221" spans="1:12" ht="42.75" customHeight="1" x14ac:dyDescent="0.2">
      <c r="A221" s="376"/>
      <c r="B221" s="376"/>
      <c r="C221" s="376"/>
      <c r="D221" s="376"/>
      <c r="E221" s="376"/>
      <c r="F221" s="376"/>
    </row>
    <row r="222" spans="1:12" ht="21.75" customHeight="1" x14ac:dyDescent="0.2">
      <c r="A222" s="882" t="s">
        <v>354</v>
      </c>
      <c r="B222" s="882"/>
      <c r="C222" s="882"/>
      <c r="D222" s="882"/>
      <c r="E222" s="882"/>
      <c r="F222" s="882"/>
      <c r="G222" s="882"/>
      <c r="H222" s="882"/>
      <c r="I222" s="882"/>
      <c r="J222" s="882"/>
      <c r="K222" s="882"/>
      <c r="L222" s="882"/>
    </row>
    <row r="223" spans="1:12" ht="39.75" customHeight="1" x14ac:dyDescent="0.2">
      <c r="A223" s="201" t="s">
        <v>5</v>
      </c>
      <c r="B223" s="474" t="s">
        <v>18</v>
      </c>
      <c r="C223" s="474"/>
      <c r="D223" s="474"/>
      <c r="E223" s="474"/>
      <c r="F223" s="521" t="s">
        <v>7</v>
      </c>
      <c r="G223" s="521"/>
      <c r="H223" s="459" t="s">
        <v>524</v>
      </c>
      <c r="I223" s="459"/>
      <c r="J223" s="459" t="s">
        <v>525</v>
      </c>
      <c r="K223" s="459"/>
      <c r="L223" s="200" t="s">
        <v>60</v>
      </c>
    </row>
    <row r="224" spans="1:12" ht="21.75" customHeight="1" x14ac:dyDescent="0.2">
      <c r="A224" s="199">
        <v>1</v>
      </c>
      <c r="B224" s="754" t="s">
        <v>650</v>
      </c>
      <c r="C224" s="755"/>
      <c r="D224" s="755"/>
      <c r="E224" s="756"/>
      <c r="F224" s="474" t="s">
        <v>21</v>
      </c>
      <c r="G224" s="474"/>
      <c r="H224" s="880">
        <f>SUM(H225:I228)</f>
        <v>101</v>
      </c>
      <c r="I224" s="881"/>
      <c r="J224" s="880">
        <f>SUM(J225:K228)</f>
        <v>85</v>
      </c>
      <c r="K224" s="881"/>
      <c r="L224" s="208">
        <f>J224/H224*100</f>
        <v>84.2</v>
      </c>
    </row>
    <row r="225" spans="1:12" s="13" customFormat="1" ht="18.75" customHeight="1" x14ac:dyDescent="0.25">
      <c r="A225" s="199"/>
      <c r="B225" s="467" t="s">
        <v>94</v>
      </c>
      <c r="C225" s="468"/>
      <c r="D225" s="468"/>
      <c r="E225" s="469"/>
      <c r="F225" s="730" t="s">
        <v>21</v>
      </c>
      <c r="G225" s="731"/>
      <c r="H225" s="765">
        <v>70</v>
      </c>
      <c r="I225" s="766"/>
      <c r="J225" s="535">
        <v>52</v>
      </c>
      <c r="K225" s="658"/>
      <c r="L225" s="209">
        <f t="shared" ref="L225:L228" si="6">J225/H225*100</f>
        <v>74.3</v>
      </c>
    </row>
    <row r="226" spans="1:12" ht="21" customHeight="1" x14ac:dyDescent="0.25">
      <c r="A226" s="199"/>
      <c r="B226" s="467" t="s">
        <v>95</v>
      </c>
      <c r="C226" s="468"/>
      <c r="D226" s="468"/>
      <c r="E226" s="469"/>
      <c r="F226" s="730" t="s">
        <v>21</v>
      </c>
      <c r="G226" s="731"/>
      <c r="H226" s="765">
        <v>1</v>
      </c>
      <c r="I226" s="766"/>
      <c r="J226" s="535">
        <v>1</v>
      </c>
      <c r="K226" s="658"/>
      <c r="L226" s="209">
        <f>J226/H226*100</f>
        <v>100</v>
      </c>
    </row>
    <row r="227" spans="1:12" ht="21" customHeight="1" x14ac:dyDescent="0.25">
      <c r="A227" s="199"/>
      <c r="B227" s="467" t="s">
        <v>97</v>
      </c>
      <c r="C227" s="468"/>
      <c r="D227" s="468"/>
      <c r="E227" s="469"/>
      <c r="F227" s="730" t="s">
        <v>21</v>
      </c>
      <c r="G227" s="731"/>
      <c r="H227" s="765">
        <v>23</v>
      </c>
      <c r="I227" s="766"/>
      <c r="J227" s="535">
        <v>26</v>
      </c>
      <c r="K227" s="658"/>
      <c r="L227" s="209">
        <f t="shared" si="6"/>
        <v>113</v>
      </c>
    </row>
    <row r="228" spans="1:12" ht="19.5" customHeight="1" x14ac:dyDescent="0.25">
      <c r="A228" s="199"/>
      <c r="B228" s="467" t="s">
        <v>98</v>
      </c>
      <c r="C228" s="468"/>
      <c r="D228" s="468"/>
      <c r="E228" s="469"/>
      <c r="F228" s="730" t="s">
        <v>21</v>
      </c>
      <c r="G228" s="731"/>
      <c r="H228" s="765">
        <v>7</v>
      </c>
      <c r="I228" s="766"/>
      <c r="J228" s="535">
        <v>6</v>
      </c>
      <c r="K228" s="658"/>
      <c r="L228" s="209">
        <f t="shared" si="6"/>
        <v>85.7</v>
      </c>
    </row>
    <row r="229" spans="1:12" ht="34.5" customHeight="1" x14ac:dyDescent="0.2">
      <c r="A229" s="199">
        <v>2</v>
      </c>
      <c r="B229" s="754" t="s">
        <v>61</v>
      </c>
      <c r="C229" s="755"/>
      <c r="D229" s="755"/>
      <c r="E229" s="756"/>
      <c r="F229" s="474" t="s">
        <v>21</v>
      </c>
      <c r="G229" s="474"/>
      <c r="H229" s="726">
        <f>SUM(H230:I233)</f>
        <v>65</v>
      </c>
      <c r="I229" s="727"/>
      <c r="J229" s="726">
        <f>SUM(J230:K233)</f>
        <v>52</v>
      </c>
      <c r="K229" s="727"/>
      <c r="L229" s="208">
        <f>J229/H229*100</f>
        <v>80</v>
      </c>
    </row>
    <row r="230" spans="1:12" s="13" customFormat="1" ht="25.5" customHeight="1" x14ac:dyDescent="0.25">
      <c r="A230" s="199"/>
      <c r="B230" s="467" t="s">
        <v>94</v>
      </c>
      <c r="C230" s="468"/>
      <c r="D230" s="468"/>
      <c r="E230" s="469"/>
      <c r="F230" s="730" t="s">
        <v>21</v>
      </c>
      <c r="G230" s="731"/>
      <c r="H230" s="775">
        <v>49</v>
      </c>
      <c r="I230" s="776"/>
      <c r="J230" s="465">
        <v>29</v>
      </c>
      <c r="K230" s="466"/>
      <c r="L230" s="209">
        <f t="shared" ref="L230:L233" si="7">J230/H230*100</f>
        <v>59.2</v>
      </c>
    </row>
    <row r="231" spans="1:12" ht="20.25" customHeight="1" x14ac:dyDescent="0.25">
      <c r="A231" s="199"/>
      <c r="B231" s="467" t="s">
        <v>95</v>
      </c>
      <c r="C231" s="468"/>
      <c r="D231" s="468"/>
      <c r="E231" s="469"/>
      <c r="F231" s="730" t="s">
        <v>21</v>
      </c>
      <c r="G231" s="731"/>
      <c r="H231" s="775">
        <v>0</v>
      </c>
      <c r="I231" s="776"/>
      <c r="J231" s="465">
        <v>0</v>
      </c>
      <c r="K231" s="466"/>
      <c r="L231" s="209" t="s">
        <v>24</v>
      </c>
    </row>
    <row r="232" spans="1:12" ht="20.25" customHeight="1" x14ac:dyDescent="0.25">
      <c r="A232" s="199"/>
      <c r="B232" s="467" t="s">
        <v>97</v>
      </c>
      <c r="C232" s="468"/>
      <c r="D232" s="468"/>
      <c r="E232" s="469"/>
      <c r="F232" s="730" t="s">
        <v>21</v>
      </c>
      <c r="G232" s="731"/>
      <c r="H232" s="775">
        <v>12</v>
      </c>
      <c r="I232" s="776"/>
      <c r="J232" s="465">
        <v>20</v>
      </c>
      <c r="K232" s="466"/>
      <c r="L232" s="209">
        <f t="shared" si="7"/>
        <v>166.7</v>
      </c>
    </row>
    <row r="233" spans="1:12" ht="20.25" customHeight="1" x14ac:dyDescent="0.25">
      <c r="A233" s="199"/>
      <c r="B233" s="455" t="s">
        <v>98</v>
      </c>
      <c r="C233" s="455"/>
      <c r="D233" s="455"/>
      <c r="E233" s="455"/>
      <c r="F233" s="904" t="s">
        <v>21</v>
      </c>
      <c r="G233" s="904"/>
      <c r="H233" s="907">
        <v>4</v>
      </c>
      <c r="I233" s="907"/>
      <c r="J233" s="464">
        <v>3</v>
      </c>
      <c r="K233" s="464"/>
      <c r="L233" s="209">
        <f t="shared" si="7"/>
        <v>75</v>
      </c>
    </row>
    <row r="234" spans="1:12" ht="21" customHeight="1" x14ac:dyDescent="0.2">
      <c r="A234" s="199">
        <v>3</v>
      </c>
      <c r="B234" s="754" t="s">
        <v>352</v>
      </c>
      <c r="C234" s="755"/>
      <c r="D234" s="755"/>
      <c r="E234" s="756"/>
      <c r="F234" s="474" t="s">
        <v>21</v>
      </c>
      <c r="G234" s="474"/>
      <c r="H234" s="726">
        <f>SUM(H235:I238)</f>
        <v>272</v>
      </c>
      <c r="I234" s="727"/>
      <c r="J234" s="726">
        <f>SUM(J235:K238)</f>
        <v>172</v>
      </c>
      <c r="K234" s="727"/>
      <c r="L234" s="208">
        <f>J234/H234*100</f>
        <v>63.2</v>
      </c>
    </row>
    <row r="235" spans="1:12" s="13" customFormat="1" ht="22.5" customHeight="1" x14ac:dyDescent="0.25">
      <c r="A235" s="199"/>
      <c r="B235" s="467" t="s">
        <v>94</v>
      </c>
      <c r="C235" s="468"/>
      <c r="D235" s="468"/>
      <c r="E235" s="469"/>
      <c r="F235" s="730" t="s">
        <v>21</v>
      </c>
      <c r="G235" s="731"/>
      <c r="H235" s="775">
        <v>195</v>
      </c>
      <c r="I235" s="776"/>
      <c r="J235" s="465">
        <v>136</v>
      </c>
      <c r="K235" s="466"/>
      <c r="L235" s="209">
        <f t="shared" ref="L235:L238" si="8">J235/H235*100</f>
        <v>69.7</v>
      </c>
    </row>
    <row r="236" spans="1:12" ht="20.25" customHeight="1" x14ac:dyDescent="0.25">
      <c r="A236" s="199"/>
      <c r="B236" s="467" t="s">
        <v>95</v>
      </c>
      <c r="C236" s="468"/>
      <c r="D236" s="468"/>
      <c r="E236" s="469"/>
      <c r="F236" s="730" t="s">
        <v>21</v>
      </c>
      <c r="G236" s="731"/>
      <c r="H236" s="775">
        <v>0</v>
      </c>
      <c r="I236" s="776"/>
      <c r="J236" s="465">
        <v>0</v>
      </c>
      <c r="K236" s="466"/>
      <c r="L236" s="209" t="s">
        <v>24</v>
      </c>
    </row>
    <row r="237" spans="1:12" ht="18.75" customHeight="1" x14ac:dyDescent="0.25">
      <c r="A237" s="199"/>
      <c r="B237" s="467" t="s">
        <v>97</v>
      </c>
      <c r="C237" s="468"/>
      <c r="D237" s="468"/>
      <c r="E237" s="469"/>
      <c r="F237" s="730" t="s">
        <v>21</v>
      </c>
      <c r="G237" s="731"/>
      <c r="H237" s="775">
        <v>64</v>
      </c>
      <c r="I237" s="776"/>
      <c r="J237" s="465">
        <v>26</v>
      </c>
      <c r="K237" s="466"/>
      <c r="L237" s="209">
        <f t="shared" si="8"/>
        <v>40.6</v>
      </c>
    </row>
    <row r="238" spans="1:12" ht="17.25" customHeight="1" x14ac:dyDescent="0.25">
      <c r="A238" s="199"/>
      <c r="B238" s="467" t="s">
        <v>98</v>
      </c>
      <c r="C238" s="468"/>
      <c r="D238" s="468"/>
      <c r="E238" s="469"/>
      <c r="F238" s="730" t="s">
        <v>21</v>
      </c>
      <c r="G238" s="731"/>
      <c r="H238" s="775">
        <v>13</v>
      </c>
      <c r="I238" s="776"/>
      <c r="J238" s="465">
        <v>10</v>
      </c>
      <c r="K238" s="466"/>
      <c r="L238" s="209">
        <f t="shared" si="8"/>
        <v>76.900000000000006</v>
      </c>
    </row>
    <row r="239" spans="1:12" ht="34.5" customHeight="1" x14ac:dyDescent="0.2">
      <c r="A239" s="199">
        <v>4</v>
      </c>
      <c r="B239" s="754" t="s">
        <v>353</v>
      </c>
      <c r="C239" s="755"/>
      <c r="D239" s="755"/>
      <c r="E239" s="756"/>
      <c r="F239" s="474" t="s">
        <v>62</v>
      </c>
      <c r="G239" s="474"/>
      <c r="H239" s="901">
        <v>0.1</v>
      </c>
      <c r="I239" s="902"/>
      <c r="J239" s="901">
        <v>0.2</v>
      </c>
      <c r="K239" s="902"/>
      <c r="L239" s="208" t="s">
        <v>505</v>
      </c>
    </row>
    <row r="240" spans="1:12" s="13" customFormat="1" ht="30" customHeight="1" x14ac:dyDescent="0.25">
      <c r="A240" s="199"/>
      <c r="B240" s="467" t="s">
        <v>94</v>
      </c>
      <c r="C240" s="468"/>
      <c r="D240" s="468"/>
      <c r="E240" s="469"/>
      <c r="F240" s="730" t="s">
        <v>62</v>
      </c>
      <c r="G240" s="731"/>
      <c r="H240" s="889">
        <v>0</v>
      </c>
      <c r="I240" s="890"/>
      <c r="J240" s="692">
        <v>0.1</v>
      </c>
      <c r="K240" s="693"/>
      <c r="L240" s="209" t="s">
        <v>24</v>
      </c>
    </row>
    <row r="241" spans="1:12" ht="27.75" customHeight="1" x14ac:dyDescent="0.25">
      <c r="A241" s="199"/>
      <c r="B241" s="467" t="s">
        <v>95</v>
      </c>
      <c r="C241" s="468"/>
      <c r="D241" s="468"/>
      <c r="E241" s="469"/>
      <c r="F241" s="730" t="s">
        <v>62</v>
      </c>
      <c r="G241" s="731"/>
      <c r="H241" s="889">
        <v>0</v>
      </c>
      <c r="I241" s="890"/>
      <c r="J241" s="692">
        <v>0</v>
      </c>
      <c r="K241" s="693"/>
      <c r="L241" s="209" t="s">
        <v>24</v>
      </c>
    </row>
    <row r="242" spans="1:12" ht="31.5" customHeight="1" x14ac:dyDescent="0.25">
      <c r="A242" s="199"/>
      <c r="B242" s="467" t="s">
        <v>97</v>
      </c>
      <c r="C242" s="468"/>
      <c r="D242" s="468"/>
      <c r="E242" s="469"/>
      <c r="F242" s="730" t="s">
        <v>62</v>
      </c>
      <c r="G242" s="731"/>
      <c r="H242" s="889">
        <v>0.6</v>
      </c>
      <c r="I242" s="890"/>
      <c r="J242" s="692">
        <v>0.5</v>
      </c>
      <c r="K242" s="693"/>
      <c r="L242" s="209">
        <f t="shared" ref="L242:L243" si="9">J242/H242*100</f>
        <v>83.3</v>
      </c>
    </row>
    <row r="243" spans="1:12" ht="34.5" customHeight="1" x14ac:dyDescent="0.25">
      <c r="A243" s="199"/>
      <c r="B243" s="467" t="s">
        <v>98</v>
      </c>
      <c r="C243" s="468"/>
      <c r="D243" s="468"/>
      <c r="E243" s="469"/>
      <c r="F243" s="730" t="s">
        <v>62</v>
      </c>
      <c r="G243" s="731"/>
      <c r="H243" s="889">
        <v>0.6</v>
      </c>
      <c r="I243" s="890"/>
      <c r="J243" s="692">
        <v>0.4</v>
      </c>
      <c r="K243" s="693"/>
      <c r="L243" s="209">
        <f t="shared" si="9"/>
        <v>66.7</v>
      </c>
    </row>
    <row r="244" spans="1:12" ht="20.25" customHeight="1" x14ac:dyDescent="0.2">
      <c r="A244" s="199">
        <v>5</v>
      </c>
      <c r="B244" s="900" t="s">
        <v>63</v>
      </c>
      <c r="C244" s="900"/>
      <c r="D244" s="900"/>
      <c r="E244" s="900"/>
      <c r="F244" s="474" t="s">
        <v>64</v>
      </c>
      <c r="G244" s="474"/>
      <c r="H244" s="899">
        <v>0.5</v>
      </c>
      <c r="I244" s="899"/>
      <c r="J244" s="899">
        <v>0.5</v>
      </c>
      <c r="K244" s="899"/>
      <c r="L244" s="210">
        <f>J244-H244</f>
        <v>0</v>
      </c>
    </row>
    <row r="245" spans="1:12" ht="20.25" customHeight="1" x14ac:dyDescent="0.25">
      <c r="A245" s="199"/>
      <c r="B245" s="467" t="s">
        <v>94</v>
      </c>
      <c r="C245" s="468"/>
      <c r="D245" s="468"/>
      <c r="E245" s="469"/>
      <c r="F245" s="730" t="s">
        <v>64</v>
      </c>
      <c r="G245" s="731"/>
      <c r="H245" s="889">
        <v>0.5</v>
      </c>
      <c r="I245" s="890"/>
      <c r="J245" s="692">
        <v>0.4</v>
      </c>
      <c r="K245" s="693"/>
      <c r="L245" s="211">
        <f t="shared" ref="L245:L248" si="10">J245-H245</f>
        <v>-0.1</v>
      </c>
    </row>
    <row r="246" spans="1:12" ht="19.5" customHeight="1" x14ac:dyDescent="0.25">
      <c r="A246" s="199"/>
      <c r="B246" s="467" t="s">
        <v>95</v>
      </c>
      <c r="C246" s="468"/>
      <c r="D246" s="468"/>
      <c r="E246" s="469"/>
      <c r="F246" s="730" t="s">
        <v>64</v>
      </c>
      <c r="G246" s="731"/>
      <c r="H246" s="889">
        <v>0.2</v>
      </c>
      <c r="I246" s="890"/>
      <c r="J246" s="692">
        <v>0.3</v>
      </c>
      <c r="K246" s="693"/>
      <c r="L246" s="211">
        <f t="shared" si="10"/>
        <v>0.1</v>
      </c>
    </row>
    <row r="247" spans="1:12" ht="19.5" customHeight="1" x14ac:dyDescent="0.25">
      <c r="A247" s="199"/>
      <c r="B247" s="467" t="s">
        <v>97</v>
      </c>
      <c r="C247" s="468"/>
      <c r="D247" s="468"/>
      <c r="E247" s="469"/>
      <c r="F247" s="730" t="s">
        <v>64</v>
      </c>
      <c r="G247" s="731"/>
      <c r="H247" s="889">
        <v>0.7</v>
      </c>
      <c r="I247" s="890"/>
      <c r="J247" s="692">
        <v>0.8</v>
      </c>
      <c r="K247" s="693"/>
      <c r="L247" s="211">
        <f t="shared" si="10"/>
        <v>0.1</v>
      </c>
    </row>
    <row r="248" spans="1:12" ht="19.5" customHeight="1" x14ac:dyDescent="0.25">
      <c r="A248" s="199"/>
      <c r="B248" s="467" t="s">
        <v>98</v>
      </c>
      <c r="C248" s="468"/>
      <c r="D248" s="468"/>
      <c r="E248" s="469"/>
      <c r="F248" s="730" t="s">
        <v>64</v>
      </c>
      <c r="G248" s="731"/>
      <c r="H248" s="889">
        <v>0.4</v>
      </c>
      <c r="I248" s="890"/>
      <c r="J248" s="692">
        <v>0.4</v>
      </c>
      <c r="K248" s="693"/>
      <c r="L248" s="211">
        <f t="shared" si="10"/>
        <v>0</v>
      </c>
    </row>
    <row r="249" spans="1:12" ht="25.5" customHeight="1" x14ac:dyDescent="0.25">
      <c r="A249" s="336"/>
      <c r="B249" s="233"/>
      <c r="C249" s="233"/>
      <c r="D249" s="233"/>
      <c r="E249" s="233"/>
      <c r="F249" s="337"/>
      <c r="G249" s="337"/>
      <c r="H249" s="218"/>
      <c r="I249" s="218"/>
      <c r="J249" s="218"/>
      <c r="K249" s="218"/>
      <c r="L249" s="338"/>
    </row>
    <row r="250" spans="1:12" ht="18" customHeight="1" x14ac:dyDescent="0.2">
      <c r="A250" s="903" t="s">
        <v>351</v>
      </c>
      <c r="B250" s="903"/>
      <c r="C250" s="903"/>
      <c r="D250" s="903"/>
      <c r="E250" s="903"/>
      <c r="F250" s="903"/>
      <c r="G250" s="903"/>
      <c r="H250" s="903"/>
      <c r="I250" s="903"/>
      <c r="J250" s="903"/>
      <c r="K250" s="903"/>
      <c r="L250" s="903"/>
    </row>
    <row r="251" spans="1:12" ht="16.5" customHeight="1" x14ac:dyDescent="0.2">
      <c r="A251" s="887" t="s">
        <v>65</v>
      </c>
      <c r="B251" s="887"/>
      <c r="C251" s="887"/>
      <c r="D251" s="887"/>
      <c r="E251" s="887"/>
      <c r="F251" s="887" t="s">
        <v>66</v>
      </c>
      <c r="G251" s="887"/>
      <c r="H251" s="887"/>
      <c r="I251" s="887"/>
      <c r="J251" s="887"/>
      <c r="K251" s="887"/>
      <c r="L251" s="887"/>
    </row>
    <row r="252" spans="1:12" ht="24.95" customHeight="1" x14ac:dyDescent="0.2">
      <c r="A252" s="324"/>
      <c r="B252" s="325"/>
      <c r="C252" s="326"/>
      <c r="D252" s="327"/>
      <c r="E252" s="327"/>
      <c r="F252" s="328"/>
    </row>
    <row r="253" spans="1:12" ht="24.95" customHeight="1" x14ac:dyDescent="0.2">
      <c r="A253" s="324"/>
      <c r="B253" s="325"/>
      <c r="C253" s="326"/>
      <c r="D253" s="327"/>
      <c r="E253" s="327"/>
      <c r="F253" s="328"/>
    </row>
    <row r="254" spans="1:12" ht="24.95" customHeight="1" x14ac:dyDescent="0.2">
      <c r="A254" s="324"/>
      <c r="B254" s="325"/>
      <c r="C254" s="326"/>
      <c r="D254" s="327"/>
      <c r="E254" s="327"/>
      <c r="F254" s="328"/>
    </row>
    <row r="255" spans="1:12" ht="24.95" customHeight="1" x14ac:dyDescent="0.2">
      <c r="A255" s="324"/>
      <c r="B255" s="325"/>
      <c r="C255" s="326"/>
      <c r="D255" s="327"/>
      <c r="E255" s="327"/>
      <c r="F255" s="328"/>
    </row>
    <row r="256" spans="1:12" ht="24.95" customHeight="1" x14ac:dyDescent="0.2">
      <c r="A256" s="324"/>
      <c r="B256" s="325"/>
      <c r="C256" s="326"/>
      <c r="D256" s="327"/>
      <c r="E256" s="327"/>
      <c r="F256" s="328"/>
    </row>
    <row r="257" spans="1:22" ht="24.95" customHeight="1" x14ac:dyDescent="0.2">
      <c r="A257" s="324"/>
      <c r="B257" s="325"/>
      <c r="C257" s="326"/>
      <c r="D257" s="327"/>
      <c r="E257" s="327"/>
      <c r="F257" s="328"/>
    </row>
    <row r="258" spans="1:22" ht="32.25" customHeight="1" x14ac:dyDescent="0.2">
      <c r="A258" s="324"/>
      <c r="B258" s="325"/>
      <c r="C258" s="326"/>
      <c r="D258" s="327"/>
      <c r="E258" s="327"/>
      <c r="F258" s="328"/>
    </row>
    <row r="259" spans="1:22" ht="27.75" customHeight="1" x14ac:dyDescent="0.2">
      <c r="A259" s="324"/>
      <c r="B259" s="325"/>
      <c r="C259" s="326"/>
      <c r="D259" s="327"/>
      <c r="E259" s="327"/>
      <c r="F259" s="328"/>
    </row>
    <row r="260" spans="1:22" ht="27.75" customHeight="1" x14ac:dyDescent="0.2">
      <c r="A260" s="324"/>
      <c r="B260" s="325"/>
      <c r="C260" s="326"/>
      <c r="D260" s="327"/>
      <c r="E260" s="327"/>
      <c r="F260" s="328"/>
    </row>
    <row r="261" spans="1:22" ht="21" customHeight="1" x14ac:dyDescent="0.2">
      <c r="A261" s="324"/>
      <c r="B261" s="325"/>
      <c r="C261" s="326"/>
      <c r="D261" s="327"/>
      <c r="E261" s="327"/>
      <c r="F261" s="328"/>
    </row>
    <row r="262" spans="1:22" ht="17.25" customHeight="1" x14ac:dyDescent="0.2">
      <c r="A262" s="887" t="s">
        <v>67</v>
      </c>
      <c r="B262" s="887"/>
      <c r="C262" s="887"/>
      <c r="D262" s="887"/>
      <c r="E262" s="887"/>
      <c r="F262" s="887"/>
      <c r="G262" s="887"/>
      <c r="H262" s="887"/>
      <c r="I262" s="887"/>
      <c r="J262" s="887"/>
      <c r="K262" s="887"/>
      <c r="L262" s="887"/>
    </row>
    <row r="263" spans="1:22" ht="27.75" customHeight="1" x14ac:dyDescent="0.2">
      <c r="A263" s="324"/>
      <c r="B263" s="325"/>
      <c r="C263" s="326"/>
      <c r="D263" s="327"/>
      <c r="E263" s="327"/>
      <c r="F263" s="328"/>
    </row>
    <row r="264" spans="1:22" ht="27.75" customHeight="1" x14ac:dyDescent="0.2">
      <c r="A264" s="324"/>
      <c r="B264" s="325"/>
      <c r="C264" s="326"/>
      <c r="D264" s="327"/>
      <c r="E264" s="327"/>
      <c r="F264" s="328"/>
    </row>
    <row r="265" spans="1:22" ht="27.75" customHeight="1" x14ac:dyDescent="0.2">
      <c r="A265" s="324"/>
      <c r="B265" s="325"/>
      <c r="C265" s="326"/>
      <c r="D265" s="327"/>
      <c r="E265" s="327"/>
      <c r="F265" s="328"/>
    </row>
    <row r="266" spans="1:22" ht="27.75" customHeight="1" x14ac:dyDescent="0.2">
      <c r="A266" s="324"/>
      <c r="B266" s="325"/>
      <c r="C266" s="326"/>
      <c r="D266" s="327"/>
      <c r="E266" s="327"/>
      <c r="F266" s="328"/>
    </row>
    <row r="267" spans="1:22" ht="26.25" customHeight="1" x14ac:dyDescent="0.2">
      <c r="A267" s="324"/>
      <c r="B267" s="325"/>
      <c r="C267" s="326"/>
      <c r="D267" s="327"/>
      <c r="E267" s="327"/>
      <c r="F267" s="328"/>
    </row>
    <row r="268" spans="1:22" ht="6.75" hidden="1" customHeight="1" x14ac:dyDescent="0.2">
      <c r="A268" s="324"/>
      <c r="B268" s="325"/>
      <c r="C268" s="326"/>
      <c r="D268" s="327"/>
      <c r="E268" s="327"/>
      <c r="F268" s="328"/>
    </row>
    <row r="269" spans="1:22" s="120" customFormat="1" ht="31.5" customHeight="1" x14ac:dyDescent="0.2">
      <c r="A269" s="324"/>
      <c r="B269" s="325"/>
      <c r="C269" s="326"/>
      <c r="D269" s="327"/>
      <c r="E269" s="327"/>
      <c r="F269" s="328"/>
      <c r="G269" s="1"/>
      <c r="H269" s="1"/>
      <c r="I269" s="1"/>
      <c r="J269" s="1"/>
      <c r="K269" s="1"/>
      <c r="L269" s="1"/>
    </row>
    <row r="270" spans="1:22" s="120" customFormat="1" ht="33" customHeight="1" x14ac:dyDescent="0.2">
      <c r="A270" s="324"/>
      <c r="B270" s="325"/>
      <c r="C270" s="326"/>
      <c r="D270" s="327"/>
      <c r="E270" s="327"/>
      <c r="F270" s="328"/>
      <c r="G270" s="1"/>
      <c r="H270" s="1"/>
      <c r="I270" s="1"/>
      <c r="J270" s="1"/>
      <c r="K270" s="1"/>
      <c r="L270" s="1"/>
    </row>
    <row r="271" spans="1:22" ht="38.25" customHeight="1" x14ac:dyDescent="0.25">
      <c r="A271" s="324"/>
      <c r="B271" s="329"/>
      <c r="C271" s="326"/>
      <c r="D271" s="330"/>
      <c r="E271" s="330"/>
      <c r="F271" s="328"/>
      <c r="O271" s="809"/>
      <c r="P271" s="809"/>
      <c r="Q271" s="809"/>
      <c r="R271" s="809"/>
      <c r="S271" s="809"/>
      <c r="T271" s="809"/>
      <c r="U271" s="809"/>
      <c r="V271" s="809"/>
    </row>
    <row r="272" spans="1:22" ht="36" customHeight="1" x14ac:dyDescent="0.2">
      <c r="A272" s="331"/>
      <c r="B272" s="332"/>
      <c r="C272" s="333"/>
      <c r="D272" s="334"/>
      <c r="E272" s="334"/>
      <c r="F272" s="335"/>
    </row>
    <row r="273" spans="1:20" ht="32.25" customHeight="1" x14ac:dyDescent="0.25">
      <c r="A273" s="331"/>
      <c r="B273" s="332"/>
      <c r="C273" s="333"/>
      <c r="D273" s="334"/>
      <c r="E273" s="334"/>
      <c r="F273" s="335"/>
      <c r="M273" s="29" t="s">
        <v>273</v>
      </c>
      <c r="N273" s="31"/>
    </row>
    <row r="274" spans="1:20" ht="80.25" customHeight="1" x14ac:dyDescent="0.2">
      <c r="A274" s="331"/>
      <c r="B274" s="332"/>
      <c r="C274" s="333"/>
      <c r="D274" s="334"/>
      <c r="E274" s="334"/>
      <c r="F274" s="335"/>
      <c r="N274" s="99">
        <v>15736.8</v>
      </c>
      <c r="O274" s="99"/>
      <c r="P274" s="99"/>
      <c r="Q274" s="99"/>
      <c r="R274" s="100"/>
      <c r="S274" s="100"/>
    </row>
    <row r="275" spans="1:20" ht="20.100000000000001" customHeight="1" x14ac:dyDescent="0.2">
      <c r="A275" s="796" t="s">
        <v>334</v>
      </c>
      <c r="B275" s="797"/>
      <c r="C275" s="797"/>
      <c r="D275" s="797"/>
      <c r="E275" s="797"/>
      <c r="F275" s="797"/>
      <c r="G275" s="797"/>
      <c r="H275" s="797"/>
      <c r="I275" s="797"/>
      <c r="J275" s="797"/>
      <c r="K275" s="797"/>
      <c r="L275" s="798"/>
      <c r="N275" s="791"/>
      <c r="O275" s="791"/>
      <c r="P275" s="99"/>
      <c r="Q275" s="99"/>
      <c r="R275" s="100"/>
      <c r="S275" s="100"/>
    </row>
    <row r="276" spans="1:20" ht="33.75" customHeight="1" x14ac:dyDescent="0.25">
      <c r="A276" s="360" t="s">
        <v>5</v>
      </c>
      <c r="B276" s="474" t="s">
        <v>18</v>
      </c>
      <c r="C276" s="474"/>
      <c r="D276" s="474"/>
      <c r="E276" s="474"/>
      <c r="F276" s="521" t="s">
        <v>7</v>
      </c>
      <c r="G276" s="521"/>
      <c r="H276" s="459" t="s">
        <v>524</v>
      </c>
      <c r="I276" s="459"/>
      <c r="J276" s="459" t="s">
        <v>525</v>
      </c>
      <c r="K276" s="459"/>
      <c r="L276" s="360" t="s">
        <v>60</v>
      </c>
      <c r="N276" s="99">
        <v>146581.6</v>
      </c>
      <c r="O276" s="56"/>
      <c r="P276" s="456"/>
      <c r="Q276" s="456"/>
      <c r="R276" s="456"/>
      <c r="S276" s="456"/>
      <c r="T276" s="456"/>
    </row>
    <row r="277" spans="1:20" ht="31.5" customHeight="1" x14ac:dyDescent="0.25">
      <c r="A277" s="359">
        <v>1</v>
      </c>
      <c r="B277" s="490" t="s">
        <v>315</v>
      </c>
      <c r="C277" s="491"/>
      <c r="D277" s="491"/>
      <c r="E277" s="492"/>
      <c r="F277" s="696" t="s">
        <v>74</v>
      </c>
      <c r="G277" s="708"/>
      <c r="H277" s="894">
        <v>132614</v>
      </c>
      <c r="I277" s="894"/>
      <c r="J277" s="894">
        <v>161956.1</v>
      </c>
      <c r="K277" s="894"/>
      <c r="L277" s="98">
        <f>J277/H277*100</f>
        <v>122.1</v>
      </c>
      <c r="N277" s="405"/>
      <c r="O277" s="129"/>
      <c r="P277" s="607"/>
      <c r="Q277" s="607"/>
      <c r="R277" s="607"/>
      <c r="S277" s="607"/>
      <c r="T277" s="607"/>
    </row>
    <row r="278" spans="1:20" ht="32.25" customHeight="1" x14ac:dyDescent="0.25">
      <c r="A278" s="39" t="s">
        <v>10</v>
      </c>
      <c r="B278" s="467" t="s">
        <v>22</v>
      </c>
      <c r="C278" s="468"/>
      <c r="D278" s="468"/>
      <c r="E278" s="469"/>
      <c r="F278" s="594" t="s">
        <v>74</v>
      </c>
      <c r="G278" s="578"/>
      <c r="H278" s="702" t="s">
        <v>23</v>
      </c>
      <c r="I278" s="702"/>
      <c r="J278" s="702" t="s">
        <v>23</v>
      </c>
      <c r="K278" s="702"/>
      <c r="L278" s="161" t="s">
        <v>24</v>
      </c>
      <c r="N278" s="791"/>
      <c r="O278" s="791"/>
      <c r="P278" s="99"/>
      <c r="Q278" s="99"/>
      <c r="R278" s="100"/>
      <c r="S278" s="100"/>
    </row>
    <row r="279" spans="1:20" ht="17.25" customHeight="1" x14ac:dyDescent="0.25">
      <c r="A279" s="39" t="s">
        <v>12</v>
      </c>
      <c r="B279" s="467" t="s">
        <v>75</v>
      </c>
      <c r="C279" s="468"/>
      <c r="D279" s="468"/>
      <c r="E279" s="469"/>
      <c r="F279" s="594" t="s">
        <v>74</v>
      </c>
      <c r="G279" s="578"/>
      <c r="H279" s="702">
        <v>164044.29999999999</v>
      </c>
      <c r="I279" s="702"/>
      <c r="J279" s="702">
        <v>218236.2</v>
      </c>
      <c r="K279" s="702"/>
      <c r="L279" s="161">
        <f t="shared" ref="L279:L281" si="11">J279/H279*100</f>
        <v>133</v>
      </c>
      <c r="N279" s="791"/>
      <c r="O279" s="791"/>
      <c r="P279" s="99"/>
      <c r="Q279" s="99"/>
    </row>
    <row r="280" spans="1:20" ht="21.75" customHeight="1" x14ac:dyDescent="0.25">
      <c r="A280" s="39" t="s">
        <v>14</v>
      </c>
      <c r="B280" s="467" t="s">
        <v>76</v>
      </c>
      <c r="C280" s="468"/>
      <c r="D280" s="468"/>
      <c r="E280" s="469"/>
      <c r="F280" s="594" t="s">
        <v>74</v>
      </c>
      <c r="G280" s="578"/>
      <c r="H280" s="702">
        <v>125279</v>
      </c>
      <c r="I280" s="702"/>
      <c r="J280" s="702">
        <v>129046.5</v>
      </c>
      <c r="K280" s="702"/>
      <c r="L280" s="161">
        <f t="shared" si="11"/>
        <v>103</v>
      </c>
      <c r="N280" s="790"/>
      <c r="O280" s="790"/>
      <c r="P280" s="99"/>
      <c r="Q280" s="99"/>
    </row>
    <row r="281" spans="1:20" ht="31.5" customHeight="1" x14ac:dyDescent="0.25">
      <c r="A281" s="39" t="s">
        <v>16</v>
      </c>
      <c r="B281" s="467" t="s">
        <v>27</v>
      </c>
      <c r="C281" s="468"/>
      <c r="D281" s="468"/>
      <c r="E281" s="469"/>
      <c r="F281" s="594" t="s">
        <v>74</v>
      </c>
      <c r="G281" s="578"/>
      <c r="H281" s="702">
        <v>118011.5</v>
      </c>
      <c r="I281" s="702"/>
      <c r="J281" s="702">
        <v>131297.9</v>
      </c>
      <c r="K281" s="702"/>
      <c r="L281" s="161">
        <f t="shared" si="11"/>
        <v>111.3</v>
      </c>
      <c r="N281" s="791"/>
      <c r="O281" s="791"/>
      <c r="P281" s="99"/>
      <c r="Q281" s="99"/>
    </row>
    <row r="282" spans="1:20" ht="30" customHeight="1" x14ac:dyDescent="0.25">
      <c r="A282" s="39" t="s">
        <v>28</v>
      </c>
      <c r="B282" s="467" t="s">
        <v>29</v>
      </c>
      <c r="C282" s="802"/>
      <c r="D282" s="802"/>
      <c r="E282" s="506"/>
      <c r="F282" s="443" t="s">
        <v>74</v>
      </c>
      <c r="G282" s="454"/>
      <c r="H282" s="702">
        <v>108060.7</v>
      </c>
      <c r="I282" s="702"/>
      <c r="J282" s="702">
        <v>124669.1</v>
      </c>
      <c r="K282" s="702"/>
      <c r="L282" s="161">
        <f>J282/H282*100</f>
        <v>115.4</v>
      </c>
      <c r="N282" s="92"/>
      <c r="O282" s="92"/>
      <c r="P282" s="99"/>
      <c r="Q282" s="99"/>
    </row>
    <row r="283" spans="1:20" ht="20.100000000000001" customHeight="1" x14ac:dyDescent="0.25">
      <c r="A283" s="39" t="s">
        <v>30</v>
      </c>
      <c r="B283" s="467" t="s">
        <v>31</v>
      </c>
      <c r="C283" s="468"/>
      <c r="D283" s="468"/>
      <c r="E283" s="469"/>
      <c r="F283" s="594" t="s">
        <v>74</v>
      </c>
      <c r="G283" s="578"/>
      <c r="H283" s="702">
        <v>132315.9</v>
      </c>
      <c r="I283" s="702"/>
      <c r="J283" s="702">
        <v>166557.29999999999</v>
      </c>
      <c r="K283" s="702"/>
      <c r="L283" s="161">
        <f>J283/H283*100</f>
        <v>125.9</v>
      </c>
      <c r="N283" s="790"/>
      <c r="O283" s="790"/>
      <c r="P283" s="99"/>
      <c r="Q283" s="99"/>
    </row>
    <row r="284" spans="1:20" ht="28.5" customHeight="1" x14ac:dyDescent="0.25">
      <c r="A284" s="39" t="s">
        <v>32</v>
      </c>
      <c r="B284" s="467" t="s">
        <v>33</v>
      </c>
      <c r="C284" s="468"/>
      <c r="D284" s="468"/>
      <c r="E284" s="469"/>
      <c r="F284" s="594" t="s">
        <v>74</v>
      </c>
      <c r="G284" s="578"/>
      <c r="H284" s="702">
        <v>127930.5</v>
      </c>
      <c r="I284" s="702"/>
      <c r="J284" s="702">
        <v>179599.1</v>
      </c>
      <c r="K284" s="702"/>
      <c r="L284" s="161">
        <f t="shared" ref="L284:L287" si="12">J284/H284*100</f>
        <v>140.4</v>
      </c>
      <c r="N284" s="808"/>
      <c r="O284" s="808"/>
      <c r="P284" s="99"/>
      <c r="Q284" s="99"/>
    </row>
    <row r="285" spans="1:20" ht="20.100000000000001" customHeight="1" x14ac:dyDescent="0.25">
      <c r="A285" s="39" t="s">
        <v>34</v>
      </c>
      <c r="B285" s="467" t="s">
        <v>35</v>
      </c>
      <c r="C285" s="468"/>
      <c r="D285" s="468"/>
      <c r="E285" s="469"/>
      <c r="F285" s="594" t="s">
        <v>74</v>
      </c>
      <c r="G285" s="578"/>
      <c r="H285" s="702">
        <v>133685.20000000001</v>
      </c>
      <c r="I285" s="702"/>
      <c r="J285" s="702">
        <v>154834.4</v>
      </c>
      <c r="K285" s="702"/>
      <c r="L285" s="161">
        <f t="shared" si="12"/>
        <v>115.8</v>
      </c>
      <c r="N285" s="791"/>
      <c r="O285" s="791"/>
      <c r="P285" s="99"/>
      <c r="Q285" s="99"/>
    </row>
    <row r="286" spans="1:20" ht="18.75" customHeight="1" x14ac:dyDescent="0.25">
      <c r="A286" s="39" t="s">
        <v>36</v>
      </c>
      <c r="B286" s="467" t="s">
        <v>37</v>
      </c>
      <c r="C286" s="468"/>
      <c r="D286" s="468"/>
      <c r="E286" s="469"/>
      <c r="F286" s="594" t="s">
        <v>74</v>
      </c>
      <c r="G286" s="578"/>
      <c r="H286" s="702">
        <v>72799.5</v>
      </c>
      <c r="I286" s="702"/>
      <c r="J286" s="702">
        <v>76595.5</v>
      </c>
      <c r="K286" s="702"/>
      <c r="L286" s="161">
        <f t="shared" si="12"/>
        <v>105.2</v>
      </c>
      <c r="N286" s="791"/>
      <c r="O286" s="791"/>
      <c r="P286" s="99"/>
      <c r="Q286" s="99"/>
    </row>
    <row r="287" spans="1:20" ht="18.75" customHeight="1" x14ac:dyDescent="0.25">
      <c r="A287" s="39" t="s">
        <v>38</v>
      </c>
      <c r="B287" s="467" t="s">
        <v>39</v>
      </c>
      <c r="C287" s="468"/>
      <c r="D287" s="468"/>
      <c r="E287" s="469"/>
      <c r="F287" s="594" t="s">
        <v>74</v>
      </c>
      <c r="G287" s="578"/>
      <c r="H287" s="702">
        <v>83170</v>
      </c>
      <c r="I287" s="702"/>
      <c r="J287" s="702">
        <v>101482.1</v>
      </c>
      <c r="K287" s="702"/>
      <c r="L287" s="161">
        <f t="shared" si="12"/>
        <v>122</v>
      </c>
      <c r="N287" s="791"/>
      <c r="O287" s="791"/>
      <c r="P287" s="99"/>
      <c r="Q287" s="99"/>
    </row>
    <row r="288" spans="1:20" ht="34.5" customHeight="1" x14ac:dyDescent="0.25">
      <c r="A288" s="39" t="s">
        <v>40</v>
      </c>
      <c r="B288" s="467" t="s">
        <v>41</v>
      </c>
      <c r="C288" s="468"/>
      <c r="D288" s="468"/>
      <c r="E288" s="469"/>
      <c r="F288" s="594" t="s">
        <v>74</v>
      </c>
      <c r="G288" s="578"/>
      <c r="H288" s="702">
        <v>88689.3</v>
      </c>
      <c r="I288" s="702"/>
      <c r="J288" s="702">
        <v>94562.6</v>
      </c>
      <c r="K288" s="702"/>
      <c r="L288" s="161">
        <f>J288/H288*100</f>
        <v>106.6</v>
      </c>
      <c r="N288" s="791"/>
      <c r="O288" s="791"/>
      <c r="P288" s="99"/>
      <c r="Q288" s="99"/>
    </row>
    <row r="289" spans="1:20" ht="20.100000000000001" customHeight="1" x14ac:dyDescent="0.25">
      <c r="A289" s="39" t="s">
        <v>42</v>
      </c>
      <c r="B289" s="467" t="s">
        <v>43</v>
      </c>
      <c r="C289" s="468"/>
      <c r="D289" s="468"/>
      <c r="E289" s="469"/>
      <c r="F289" s="594" t="s">
        <v>74</v>
      </c>
      <c r="G289" s="578"/>
      <c r="H289" s="702">
        <v>97923</v>
      </c>
      <c r="I289" s="702"/>
      <c r="J289" s="702">
        <v>103708.2</v>
      </c>
      <c r="K289" s="702"/>
      <c r="L289" s="161">
        <f>J289/H289*100</f>
        <v>105.9</v>
      </c>
      <c r="N289" s="790"/>
      <c r="O289" s="790"/>
      <c r="P289" s="99"/>
      <c r="Q289" s="99"/>
    </row>
    <row r="290" spans="1:20" ht="20.100000000000001" customHeight="1" x14ac:dyDescent="0.25">
      <c r="A290" s="39" t="s">
        <v>44</v>
      </c>
      <c r="B290" s="467" t="s">
        <v>45</v>
      </c>
      <c r="C290" s="468"/>
      <c r="D290" s="468"/>
      <c r="E290" s="469"/>
      <c r="F290" s="594" t="s">
        <v>74</v>
      </c>
      <c r="G290" s="578"/>
      <c r="H290" s="702">
        <v>153028.4</v>
      </c>
      <c r="I290" s="702"/>
      <c r="J290" s="702">
        <v>171826.4</v>
      </c>
      <c r="K290" s="702"/>
      <c r="L290" s="161">
        <f t="shared" ref="L290:L291" si="13">J290/H290*100</f>
        <v>112.3</v>
      </c>
      <c r="N290" s="791"/>
      <c r="O290" s="791"/>
      <c r="P290" s="99"/>
      <c r="Q290" s="99"/>
    </row>
    <row r="291" spans="1:20" ht="20.25" customHeight="1" x14ac:dyDescent="0.25">
      <c r="A291" s="39" t="s">
        <v>46</v>
      </c>
      <c r="B291" s="467" t="s">
        <v>47</v>
      </c>
      <c r="C291" s="468"/>
      <c r="D291" s="468"/>
      <c r="E291" s="469"/>
      <c r="F291" s="594" t="s">
        <v>74</v>
      </c>
      <c r="G291" s="578"/>
      <c r="H291" s="702">
        <v>96793.3</v>
      </c>
      <c r="I291" s="702"/>
      <c r="J291" s="702">
        <v>124588.4</v>
      </c>
      <c r="K291" s="702"/>
      <c r="L291" s="161">
        <f t="shared" si="13"/>
        <v>128.69999999999999</v>
      </c>
      <c r="N291" s="790"/>
      <c r="O291" s="790"/>
      <c r="P291" s="99"/>
      <c r="Q291" s="99"/>
    </row>
    <row r="292" spans="1:20" ht="30" customHeight="1" x14ac:dyDescent="0.25">
      <c r="A292" s="39" t="s">
        <v>48</v>
      </c>
      <c r="B292" s="467" t="s">
        <v>49</v>
      </c>
      <c r="C292" s="468"/>
      <c r="D292" s="468"/>
      <c r="E292" s="469"/>
      <c r="F292" s="594" t="s">
        <v>74</v>
      </c>
      <c r="G292" s="578"/>
      <c r="H292" s="702">
        <v>121453</v>
      </c>
      <c r="I292" s="702"/>
      <c r="J292" s="702">
        <v>139780.70000000001</v>
      </c>
      <c r="K292" s="702"/>
      <c r="L292" s="161">
        <f>J292/H292*100</f>
        <v>115.1</v>
      </c>
      <c r="N292" s="93"/>
      <c r="O292" s="93"/>
    </row>
    <row r="293" spans="1:20" ht="28.5" customHeight="1" x14ac:dyDescent="0.25">
      <c r="A293" s="39" t="s">
        <v>50</v>
      </c>
      <c r="B293" s="467" t="s">
        <v>51</v>
      </c>
      <c r="C293" s="468"/>
      <c r="D293" s="468"/>
      <c r="E293" s="469"/>
      <c r="F293" s="594" t="s">
        <v>74</v>
      </c>
      <c r="G293" s="578"/>
      <c r="H293" s="702">
        <v>102026.3</v>
      </c>
      <c r="I293" s="702"/>
      <c r="J293" s="703">
        <v>112266.8</v>
      </c>
      <c r="K293" s="704"/>
      <c r="L293" s="161">
        <f>J293/H293*100</f>
        <v>110</v>
      </c>
      <c r="N293" s="93"/>
      <c r="O293" s="93"/>
    </row>
    <row r="294" spans="1:20" ht="18" customHeight="1" x14ac:dyDescent="0.25">
      <c r="A294" s="39" t="s">
        <v>52</v>
      </c>
      <c r="B294" s="467" t="s">
        <v>53</v>
      </c>
      <c r="C294" s="468"/>
      <c r="D294" s="468"/>
      <c r="E294" s="469"/>
      <c r="F294" s="594" t="s">
        <v>74</v>
      </c>
      <c r="G294" s="578"/>
      <c r="H294" s="702">
        <v>102416.7</v>
      </c>
      <c r="I294" s="702"/>
      <c r="J294" s="702">
        <v>121219.1</v>
      </c>
      <c r="K294" s="702"/>
      <c r="L294" s="161">
        <f>J294/H294*100</f>
        <v>118.4</v>
      </c>
      <c r="N294" s="133"/>
      <c r="O294" s="53"/>
      <c r="P294" s="101"/>
      <c r="Q294" s="101"/>
      <c r="R294" s="101"/>
      <c r="S294" s="101"/>
      <c r="T294" s="101"/>
    </row>
    <row r="295" spans="1:20" ht="26.25" customHeight="1" x14ac:dyDescent="0.25">
      <c r="A295" s="39" t="s">
        <v>54</v>
      </c>
      <c r="B295" s="467" t="s">
        <v>77</v>
      </c>
      <c r="C295" s="468"/>
      <c r="D295" s="468"/>
      <c r="E295" s="469"/>
      <c r="F295" s="594" t="s">
        <v>74</v>
      </c>
      <c r="G295" s="578"/>
      <c r="H295" s="702">
        <v>92556.7</v>
      </c>
      <c r="I295" s="702"/>
      <c r="J295" s="702">
        <v>108902.7</v>
      </c>
      <c r="K295" s="702"/>
      <c r="L295" s="161">
        <f>J295/H295*100</f>
        <v>117.7</v>
      </c>
      <c r="N295" s="45"/>
      <c r="T295" s="54"/>
    </row>
    <row r="296" spans="1:20" ht="21" customHeight="1" x14ac:dyDescent="0.25">
      <c r="A296" s="39" t="s">
        <v>56</v>
      </c>
      <c r="B296" s="467" t="s">
        <v>57</v>
      </c>
      <c r="C296" s="468"/>
      <c r="D296" s="468"/>
      <c r="E296" s="469"/>
      <c r="F296" s="594" t="s">
        <v>74</v>
      </c>
      <c r="G296" s="578"/>
      <c r="H296" s="702" t="s">
        <v>23</v>
      </c>
      <c r="I296" s="702"/>
      <c r="J296" s="702" t="s">
        <v>23</v>
      </c>
      <c r="K296" s="702"/>
      <c r="L296" s="161" t="s">
        <v>24</v>
      </c>
      <c r="N296" s="45"/>
      <c r="T296" s="54"/>
    </row>
    <row r="297" spans="1:20" ht="51" customHeight="1" x14ac:dyDescent="0.25">
      <c r="A297" s="432">
        <v>2</v>
      </c>
      <c r="B297" s="505" t="s">
        <v>288</v>
      </c>
      <c r="C297" s="505"/>
      <c r="D297" s="505"/>
      <c r="E297" s="505"/>
      <c r="F297" s="509" t="s">
        <v>78</v>
      </c>
      <c r="G297" s="509"/>
      <c r="H297" s="483">
        <f>H277/115717.7*100/H373*100</f>
        <v>109</v>
      </c>
      <c r="I297" s="483"/>
      <c r="J297" s="483">
        <f>L277/J373*100</f>
        <v>112.3</v>
      </c>
      <c r="K297" s="483"/>
      <c r="L297" s="98">
        <f>J297-H297</f>
        <v>3.3</v>
      </c>
      <c r="N297" s="45"/>
      <c r="O297" s="437"/>
      <c r="P297" s="437"/>
      <c r="Q297" s="437"/>
      <c r="R297" s="437"/>
      <c r="S297" s="437"/>
      <c r="T297" s="54"/>
    </row>
    <row r="298" spans="1:20" ht="51" customHeight="1" x14ac:dyDescent="0.25">
      <c r="A298" s="988"/>
      <c r="B298" s="989"/>
      <c r="C298" s="989"/>
      <c r="D298" s="989"/>
      <c r="E298" s="989"/>
      <c r="F298" s="988"/>
      <c r="G298" s="988"/>
      <c r="H298" s="990"/>
      <c r="I298" s="990"/>
      <c r="J298" s="990"/>
      <c r="K298" s="990"/>
      <c r="L298" s="991"/>
      <c r="N298" s="435"/>
      <c r="O298" s="436"/>
      <c r="P298" s="436"/>
      <c r="Q298" s="436"/>
      <c r="R298" s="436"/>
      <c r="S298" s="436"/>
      <c r="T298" s="54"/>
    </row>
    <row r="299" spans="1:20" ht="31.5" customHeight="1" x14ac:dyDescent="0.2">
      <c r="A299" s="434" t="s">
        <v>5</v>
      </c>
      <c r="B299" s="474" t="s">
        <v>18</v>
      </c>
      <c r="C299" s="474"/>
      <c r="D299" s="474"/>
      <c r="E299" s="474"/>
      <c r="F299" s="521" t="s">
        <v>7</v>
      </c>
      <c r="G299" s="521"/>
      <c r="H299" s="459" t="s">
        <v>670</v>
      </c>
      <c r="I299" s="459"/>
      <c r="J299" s="459" t="s">
        <v>671</v>
      </c>
      <c r="K299" s="459"/>
      <c r="L299" s="433" t="s">
        <v>19</v>
      </c>
      <c r="N299" s="435"/>
      <c r="O299" s="436"/>
      <c r="P299" s="436"/>
      <c r="Q299" s="436"/>
      <c r="R299" s="436"/>
      <c r="S299" s="436"/>
      <c r="T299" s="54"/>
    </row>
    <row r="300" spans="1:20" ht="34.5" customHeight="1" x14ac:dyDescent="0.25">
      <c r="A300" s="108">
        <v>1</v>
      </c>
      <c r="B300" s="490" t="s">
        <v>309</v>
      </c>
      <c r="C300" s="491"/>
      <c r="D300" s="491"/>
      <c r="E300" s="492"/>
      <c r="F300" s="708" t="s">
        <v>74</v>
      </c>
      <c r="G300" s="709"/>
      <c r="H300" s="794">
        <v>24279</v>
      </c>
      <c r="I300" s="795"/>
      <c r="J300" s="794">
        <v>26025</v>
      </c>
      <c r="K300" s="795"/>
      <c r="L300" s="98">
        <f>J300/H300*100</f>
        <v>107.2</v>
      </c>
      <c r="N300" s="45"/>
      <c r="O300" s="458"/>
      <c r="P300" s="458"/>
      <c r="Q300" s="458"/>
      <c r="R300" s="458"/>
      <c r="S300" s="404"/>
    </row>
    <row r="301" spans="1:20" ht="32.25" customHeight="1" x14ac:dyDescent="0.25">
      <c r="A301" s="192"/>
      <c r="B301" s="575" t="s">
        <v>79</v>
      </c>
      <c r="C301" s="803"/>
      <c r="D301" s="803"/>
      <c r="E301" s="804"/>
      <c r="F301" s="443"/>
      <c r="G301" s="444"/>
      <c r="H301" s="648"/>
      <c r="I301" s="648"/>
      <c r="J301" s="705"/>
      <c r="K301" s="705"/>
      <c r="L301" s="161"/>
      <c r="N301" s="45"/>
      <c r="O301" s="404"/>
      <c r="P301" s="404"/>
      <c r="Q301" s="404"/>
      <c r="R301" s="404"/>
      <c r="S301" s="404"/>
    </row>
    <row r="302" spans="1:20" ht="15.75" customHeight="1" x14ac:dyDescent="0.25">
      <c r="A302" s="39" t="s">
        <v>10</v>
      </c>
      <c r="B302" s="467" t="s">
        <v>80</v>
      </c>
      <c r="C302" s="468"/>
      <c r="D302" s="468"/>
      <c r="E302" s="469"/>
      <c r="F302" s="594" t="s">
        <v>74</v>
      </c>
      <c r="G302" s="594"/>
      <c r="H302" s="722">
        <v>26464</v>
      </c>
      <c r="I302" s="723"/>
      <c r="J302" s="722">
        <v>28367</v>
      </c>
      <c r="K302" s="723"/>
      <c r="L302" s="161">
        <f>J302/H302*100</f>
        <v>107.2</v>
      </c>
      <c r="N302" s="45"/>
      <c r="O302" s="404"/>
      <c r="P302" s="404"/>
      <c r="Q302" s="404"/>
      <c r="R302" s="404"/>
      <c r="S302" s="404"/>
    </row>
    <row r="303" spans="1:20" ht="18" customHeight="1" x14ac:dyDescent="0.25">
      <c r="A303" s="39" t="s">
        <v>12</v>
      </c>
      <c r="B303" s="467" t="s">
        <v>81</v>
      </c>
      <c r="C303" s="468"/>
      <c r="D303" s="468"/>
      <c r="E303" s="469"/>
      <c r="F303" s="594" t="s">
        <v>74</v>
      </c>
      <c r="G303" s="594"/>
      <c r="H303" s="722">
        <v>20879</v>
      </c>
      <c r="I303" s="723"/>
      <c r="J303" s="722">
        <v>22382</v>
      </c>
      <c r="K303" s="723"/>
      <c r="L303" s="161">
        <f>J303/H303*100</f>
        <v>107.2</v>
      </c>
      <c r="N303" s="45"/>
      <c r="O303" s="404"/>
      <c r="P303" s="404"/>
      <c r="Q303" s="404"/>
      <c r="R303" s="404"/>
      <c r="S303" s="404"/>
    </row>
    <row r="304" spans="1:20" ht="16.5" customHeight="1" x14ac:dyDescent="0.25">
      <c r="A304" s="39" t="s">
        <v>14</v>
      </c>
      <c r="B304" s="467" t="s">
        <v>82</v>
      </c>
      <c r="C304" s="468"/>
      <c r="D304" s="468"/>
      <c r="E304" s="469"/>
      <c r="F304" s="594" t="s">
        <v>74</v>
      </c>
      <c r="G304" s="594"/>
      <c r="H304" s="722">
        <v>25322</v>
      </c>
      <c r="I304" s="723"/>
      <c r="J304" s="722">
        <v>26411</v>
      </c>
      <c r="K304" s="723"/>
      <c r="L304" s="161">
        <f>J304/H304*100</f>
        <v>104.3</v>
      </c>
      <c r="N304" s="45"/>
      <c r="O304" s="404"/>
      <c r="P304" s="404"/>
      <c r="Q304" s="404"/>
      <c r="R304" s="404"/>
      <c r="S304" s="404"/>
    </row>
    <row r="305" spans="1:21" ht="30.75" customHeight="1" x14ac:dyDescent="0.25">
      <c r="A305" s="108">
        <v>2</v>
      </c>
      <c r="B305" s="490" t="s">
        <v>310</v>
      </c>
      <c r="C305" s="491"/>
      <c r="D305" s="491"/>
      <c r="E305" s="492"/>
      <c r="F305" s="696" t="s">
        <v>74</v>
      </c>
      <c r="G305" s="696"/>
      <c r="H305" s="794">
        <v>40267</v>
      </c>
      <c r="I305" s="795"/>
      <c r="J305" s="801">
        <v>43401</v>
      </c>
      <c r="K305" s="801"/>
      <c r="L305" s="98">
        <f>J305/H305*100</f>
        <v>107.8</v>
      </c>
      <c r="N305" s="45"/>
      <c r="O305" s="404"/>
      <c r="P305" s="404"/>
      <c r="Q305" s="404"/>
      <c r="R305" s="404"/>
      <c r="S305" s="404"/>
    </row>
    <row r="306" spans="1:21" ht="16.5" customHeight="1" x14ac:dyDescent="0.25">
      <c r="A306" s="192"/>
      <c r="B306" s="575" t="s">
        <v>83</v>
      </c>
      <c r="C306" s="803"/>
      <c r="D306" s="803"/>
      <c r="E306" s="804"/>
      <c r="F306" s="443"/>
      <c r="G306" s="444"/>
      <c r="H306" s="648"/>
      <c r="I306" s="648"/>
      <c r="J306" s="705"/>
      <c r="K306" s="705"/>
      <c r="L306" s="161"/>
      <c r="N306" s="65"/>
    </row>
    <row r="307" spans="1:21" s="12" customFormat="1" ht="18.75" customHeight="1" x14ac:dyDescent="0.25">
      <c r="A307" s="39" t="s">
        <v>58</v>
      </c>
      <c r="B307" s="467" t="s">
        <v>84</v>
      </c>
      <c r="C307" s="468"/>
      <c r="D307" s="468"/>
      <c r="E307" s="469"/>
      <c r="F307" s="578" t="s">
        <v>74</v>
      </c>
      <c r="G307" s="579"/>
      <c r="H307" s="705">
        <v>43890</v>
      </c>
      <c r="I307" s="705"/>
      <c r="J307" s="705">
        <v>47307</v>
      </c>
      <c r="K307" s="705"/>
      <c r="L307" s="161">
        <f>J307/H307*100</f>
        <v>107.8</v>
      </c>
      <c r="O307" s="810"/>
      <c r="P307" s="811"/>
      <c r="Q307" s="811"/>
      <c r="R307" s="811"/>
      <c r="S307" s="811"/>
      <c r="T307" s="811"/>
      <c r="U307" s="811"/>
    </row>
    <row r="308" spans="1:21" s="13" customFormat="1" ht="22.5" customHeight="1" x14ac:dyDescent="0.25">
      <c r="A308" s="193" t="s">
        <v>59</v>
      </c>
      <c r="B308" s="659" t="s">
        <v>81</v>
      </c>
      <c r="C308" s="660"/>
      <c r="D308" s="660"/>
      <c r="E308" s="661"/>
      <c r="F308" s="792" t="s">
        <v>74</v>
      </c>
      <c r="G308" s="793"/>
      <c r="H308" s="728">
        <v>34629</v>
      </c>
      <c r="I308" s="729"/>
      <c r="J308" s="728">
        <v>37326</v>
      </c>
      <c r="K308" s="729"/>
      <c r="L308" s="194">
        <f>J308/H308*100</f>
        <v>107.8</v>
      </c>
      <c r="M308" s="13" t="s">
        <v>271</v>
      </c>
    </row>
    <row r="309" spans="1:21" ht="18" customHeight="1" x14ac:dyDescent="0.25">
      <c r="A309" s="39" t="s">
        <v>70</v>
      </c>
      <c r="B309" s="455" t="s">
        <v>82</v>
      </c>
      <c r="C309" s="455"/>
      <c r="D309" s="455"/>
      <c r="E309" s="455"/>
      <c r="F309" s="594" t="s">
        <v>74</v>
      </c>
      <c r="G309" s="594"/>
      <c r="H309" s="705">
        <v>41998</v>
      </c>
      <c r="I309" s="705"/>
      <c r="J309" s="705">
        <v>44046</v>
      </c>
      <c r="K309" s="705"/>
      <c r="L309" s="161">
        <f>J309/H309*100</f>
        <v>104.9</v>
      </c>
    </row>
    <row r="310" spans="1:21" ht="18" customHeight="1" x14ac:dyDescent="0.2">
      <c r="A310" s="724"/>
      <c r="B310" s="725"/>
      <c r="C310" s="725"/>
      <c r="D310" s="725"/>
      <c r="E310" s="725"/>
      <c r="F310" s="725"/>
      <c r="G310" s="725"/>
      <c r="H310" s="725"/>
      <c r="I310" s="725"/>
      <c r="J310" s="725"/>
      <c r="K310" s="725"/>
      <c r="L310" s="725"/>
    </row>
    <row r="311" spans="1:21" ht="42" customHeight="1" x14ac:dyDescent="0.2">
      <c r="A311" s="682" t="s">
        <v>355</v>
      </c>
      <c r="B311" s="682"/>
      <c r="C311" s="682"/>
      <c r="D311" s="682"/>
      <c r="E311" s="682"/>
      <c r="F311" s="682"/>
      <c r="G311" s="682"/>
      <c r="H311" s="682"/>
      <c r="I311" s="682"/>
      <c r="J311" s="682"/>
      <c r="K311" s="682"/>
      <c r="L311" s="682"/>
    </row>
    <row r="312" spans="1:21" ht="21" customHeight="1" x14ac:dyDescent="0.2">
      <c r="A312" s="247" t="s">
        <v>5</v>
      </c>
      <c r="B312" s="474" t="s">
        <v>18</v>
      </c>
      <c r="C312" s="474"/>
      <c r="D312" s="474"/>
      <c r="E312" s="474"/>
      <c r="F312" s="521" t="s">
        <v>7</v>
      </c>
      <c r="G312" s="521"/>
      <c r="H312" s="459" t="s">
        <v>524</v>
      </c>
      <c r="I312" s="459"/>
      <c r="J312" s="459" t="s">
        <v>525</v>
      </c>
      <c r="K312" s="459"/>
      <c r="L312" s="248" t="s">
        <v>19</v>
      </c>
    </row>
    <row r="313" spans="1:21" ht="61.5" customHeight="1" x14ac:dyDescent="0.25">
      <c r="A313" s="258">
        <v>1</v>
      </c>
      <c r="B313" s="558" t="s">
        <v>427</v>
      </c>
      <c r="C313" s="559"/>
      <c r="D313" s="559"/>
      <c r="E313" s="560"/>
      <c r="F313" s="708" t="s">
        <v>85</v>
      </c>
      <c r="G313" s="709"/>
      <c r="H313" s="512">
        <f>SUM(H314:I318)</f>
        <v>4941.3999999999996</v>
      </c>
      <c r="I313" s="513"/>
      <c r="J313" s="512">
        <f>J314+J315+J316+J317+J318</f>
        <v>4932.8</v>
      </c>
      <c r="K313" s="513"/>
      <c r="L313" s="98">
        <f t="shared" ref="L313" si="14">J313/H313*100</f>
        <v>99.8</v>
      </c>
    </row>
    <row r="314" spans="1:21" ht="18" customHeight="1" x14ac:dyDescent="0.25">
      <c r="A314" s="258"/>
      <c r="B314" s="467" t="s">
        <v>86</v>
      </c>
      <c r="C314" s="468"/>
      <c r="D314" s="468"/>
      <c r="E314" s="469"/>
      <c r="F314" s="578" t="s">
        <v>85</v>
      </c>
      <c r="G314" s="579"/>
      <c r="H314" s="554">
        <v>3693.6</v>
      </c>
      <c r="I314" s="555"/>
      <c r="J314" s="554">
        <v>3686</v>
      </c>
      <c r="K314" s="555"/>
      <c r="L314" s="161">
        <f>J314/H314*100</f>
        <v>99.8</v>
      </c>
    </row>
    <row r="315" spans="1:21" ht="24" customHeight="1" x14ac:dyDescent="0.25">
      <c r="A315" s="258"/>
      <c r="B315" s="467" t="s">
        <v>87</v>
      </c>
      <c r="C315" s="468"/>
      <c r="D315" s="468"/>
      <c r="E315" s="469"/>
      <c r="F315" s="578" t="s">
        <v>85</v>
      </c>
      <c r="G315" s="579"/>
      <c r="H315" s="692">
        <v>744.2</v>
      </c>
      <c r="I315" s="693"/>
      <c r="J315" s="692">
        <v>744.2</v>
      </c>
      <c r="K315" s="693"/>
      <c r="L315" s="161">
        <f t="shared" ref="L315:L324" si="15">J315/H315*100</f>
        <v>100</v>
      </c>
    </row>
    <row r="316" spans="1:21" ht="18" customHeight="1" x14ac:dyDescent="0.25">
      <c r="A316" s="258"/>
      <c r="B316" s="467" t="s">
        <v>88</v>
      </c>
      <c r="C316" s="468"/>
      <c r="D316" s="468"/>
      <c r="E316" s="469"/>
      <c r="F316" s="578" t="s">
        <v>85</v>
      </c>
      <c r="G316" s="579"/>
      <c r="H316" s="692">
        <v>55.7</v>
      </c>
      <c r="I316" s="693"/>
      <c r="J316" s="692">
        <v>55.7</v>
      </c>
      <c r="K316" s="693"/>
      <c r="L316" s="161">
        <f t="shared" si="15"/>
        <v>100</v>
      </c>
    </row>
    <row r="317" spans="1:21" ht="20.100000000000001" customHeight="1" x14ac:dyDescent="0.25">
      <c r="A317" s="258"/>
      <c r="B317" s="467" t="s">
        <v>89</v>
      </c>
      <c r="C317" s="468"/>
      <c r="D317" s="468"/>
      <c r="E317" s="469"/>
      <c r="F317" s="578" t="s">
        <v>85</v>
      </c>
      <c r="G317" s="579"/>
      <c r="H317" s="692">
        <v>269.89999999999998</v>
      </c>
      <c r="I317" s="693"/>
      <c r="J317" s="692">
        <v>269.89999999999998</v>
      </c>
      <c r="K317" s="693"/>
      <c r="L317" s="161">
        <f t="shared" si="15"/>
        <v>100</v>
      </c>
    </row>
    <row r="318" spans="1:21" ht="18.75" customHeight="1" x14ac:dyDescent="0.25">
      <c r="A318" s="258"/>
      <c r="B318" s="467" t="s">
        <v>90</v>
      </c>
      <c r="C318" s="468"/>
      <c r="D318" s="468"/>
      <c r="E318" s="469"/>
      <c r="F318" s="578" t="s">
        <v>85</v>
      </c>
      <c r="G318" s="579"/>
      <c r="H318" s="692">
        <v>178</v>
      </c>
      <c r="I318" s="693"/>
      <c r="J318" s="692">
        <v>177</v>
      </c>
      <c r="K318" s="693"/>
      <c r="L318" s="161">
        <f t="shared" si="15"/>
        <v>99.4</v>
      </c>
    </row>
    <row r="319" spans="1:21" ht="55.5" customHeight="1" x14ac:dyDescent="0.25">
      <c r="A319" s="258">
        <v>2</v>
      </c>
      <c r="B319" s="558" t="s">
        <v>428</v>
      </c>
      <c r="C319" s="559"/>
      <c r="D319" s="559"/>
      <c r="E319" s="560"/>
      <c r="F319" s="700" t="s">
        <v>21</v>
      </c>
      <c r="G319" s="701"/>
      <c r="H319" s="799">
        <f>H320+H321+H322+H323+H324</f>
        <v>3666</v>
      </c>
      <c r="I319" s="800"/>
      <c r="J319" s="799">
        <f>SUM(J320:K324)</f>
        <v>3591</v>
      </c>
      <c r="K319" s="800"/>
      <c r="L319" s="339">
        <f t="shared" si="15"/>
        <v>98</v>
      </c>
    </row>
    <row r="320" spans="1:21" ht="20.100000000000001" customHeight="1" x14ac:dyDescent="0.25">
      <c r="A320" s="258"/>
      <c r="B320" s="467" t="s">
        <v>86</v>
      </c>
      <c r="C320" s="468"/>
      <c r="D320" s="468"/>
      <c r="E320" s="469"/>
      <c r="F320" s="578" t="s">
        <v>21</v>
      </c>
      <c r="G320" s="579"/>
      <c r="H320" s="465">
        <v>2692</v>
      </c>
      <c r="I320" s="466"/>
      <c r="J320" s="465">
        <v>2656</v>
      </c>
      <c r="K320" s="466"/>
      <c r="L320" s="161">
        <f t="shared" si="15"/>
        <v>98.7</v>
      </c>
    </row>
    <row r="321" spans="1:12" ht="20.100000000000001" customHeight="1" x14ac:dyDescent="0.25">
      <c r="A321" s="258"/>
      <c r="B321" s="467" t="s">
        <v>87</v>
      </c>
      <c r="C321" s="468"/>
      <c r="D321" s="468"/>
      <c r="E321" s="469"/>
      <c r="F321" s="578" t="s">
        <v>21</v>
      </c>
      <c r="G321" s="579"/>
      <c r="H321" s="507">
        <v>543</v>
      </c>
      <c r="I321" s="525"/>
      <c r="J321" s="507">
        <v>531</v>
      </c>
      <c r="K321" s="525"/>
      <c r="L321" s="161">
        <f t="shared" si="15"/>
        <v>97.8</v>
      </c>
    </row>
    <row r="322" spans="1:12" ht="23.25" customHeight="1" x14ac:dyDescent="0.25">
      <c r="A322" s="258"/>
      <c r="B322" s="467" t="s">
        <v>88</v>
      </c>
      <c r="C322" s="468"/>
      <c r="D322" s="468"/>
      <c r="E322" s="469"/>
      <c r="F322" s="578" t="s">
        <v>21</v>
      </c>
      <c r="G322" s="579"/>
      <c r="H322" s="507">
        <v>41</v>
      </c>
      <c r="I322" s="525"/>
      <c r="J322" s="507">
        <v>36</v>
      </c>
      <c r="K322" s="525"/>
      <c r="L322" s="161">
        <f t="shared" si="15"/>
        <v>87.8</v>
      </c>
    </row>
    <row r="323" spans="1:12" ht="20.100000000000001" customHeight="1" x14ac:dyDescent="0.25">
      <c r="A323" s="258"/>
      <c r="B323" s="467" t="s">
        <v>89</v>
      </c>
      <c r="C323" s="468"/>
      <c r="D323" s="468"/>
      <c r="E323" s="469"/>
      <c r="F323" s="578" t="s">
        <v>21</v>
      </c>
      <c r="G323" s="579"/>
      <c r="H323" s="507">
        <v>239</v>
      </c>
      <c r="I323" s="525"/>
      <c r="J323" s="507">
        <v>222</v>
      </c>
      <c r="K323" s="525"/>
      <c r="L323" s="161">
        <f t="shared" si="15"/>
        <v>92.9</v>
      </c>
    </row>
    <row r="324" spans="1:12" ht="20.100000000000001" customHeight="1" x14ac:dyDescent="0.25">
      <c r="A324" s="258"/>
      <c r="B324" s="467" t="s">
        <v>90</v>
      </c>
      <c r="C324" s="468"/>
      <c r="D324" s="468"/>
      <c r="E324" s="469"/>
      <c r="F324" s="578" t="s">
        <v>21</v>
      </c>
      <c r="G324" s="579"/>
      <c r="H324" s="507">
        <v>151</v>
      </c>
      <c r="I324" s="525"/>
      <c r="J324" s="507">
        <v>146</v>
      </c>
      <c r="K324" s="525"/>
      <c r="L324" s="161">
        <f t="shared" si="15"/>
        <v>96.7</v>
      </c>
    </row>
    <row r="325" spans="1:12" ht="20.100000000000001" customHeight="1" x14ac:dyDescent="0.25">
      <c r="A325" s="258"/>
      <c r="B325" s="628" t="s">
        <v>9</v>
      </c>
      <c r="C325" s="683"/>
      <c r="D325" s="683"/>
      <c r="E325" s="629"/>
      <c r="F325" s="700"/>
      <c r="G325" s="701"/>
      <c r="H325" s="706"/>
      <c r="I325" s="707"/>
      <c r="J325" s="706"/>
      <c r="K325" s="707"/>
      <c r="L325" s="339"/>
    </row>
    <row r="326" spans="1:12" s="13" customFormat="1" ht="47.25" customHeight="1" x14ac:dyDescent="0.25">
      <c r="A326" s="396">
        <v>3</v>
      </c>
      <c r="B326" s="558" t="s">
        <v>91</v>
      </c>
      <c r="C326" s="559"/>
      <c r="D326" s="559"/>
      <c r="E326" s="560"/>
      <c r="F326" s="708" t="s">
        <v>85</v>
      </c>
      <c r="G326" s="709"/>
      <c r="H326" s="512">
        <f>H327+H328+H329+H330+H331</f>
        <v>4478.2</v>
      </c>
      <c r="I326" s="513"/>
      <c r="J326" s="512">
        <f>J327+J328+J329+J330+J331</f>
        <v>4468.7</v>
      </c>
      <c r="K326" s="513"/>
      <c r="L326" s="98">
        <f t="shared" ref="L326:L330" si="16">J326/H326*100</f>
        <v>99.8</v>
      </c>
    </row>
    <row r="327" spans="1:12" ht="20.100000000000001" customHeight="1" x14ac:dyDescent="0.25">
      <c r="A327" s="249"/>
      <c r="B327" s="467" t="s">
        <v>86</v>
      </c>
      <c r="C327" s="468"/>
      <c r="D327" s="468"/>
      <c r="E327" s="469"/>
      <c r="F327" s="578" t="s">
        <v>85</v>
      </c>
      <c r="G327" s="579"/>
      <c r="H327" s="554">
        <v>3462.1</v>
      </c>
      <c r="I327" s="555"/>
      <c r="J327" s="554">
        <v>3452.6</v>
      </c>
      <c r="K327" s="555"/>
      <c r="L327" s="161">
        <f t="shared" si="16"/>
        <v>99.7</v>
      </c>
    </row>
    <row r="328" spans="1:12" ht="20.100000000000001" customHeight="1" x14ac:dyDescent="0.25">
      <c r="A328" s="249"/>
      <c r="B328" s="467" t="s">
        <v>87</v>
      </c>
      <c r="C328" s="468"/>
      <c r="D328" s="468"/>
      <c r="E328" s="469"/>
      <c r="F328" s="578" t="s">
        <v>85</v>
      </c>
      <c r="G328" s="579"/>
      <c r="H328" s="692">
        <v>637.20000000000005</v>
      </c>
      <c r="I328" s="693"/>
      <c r="J328" s="692">
        <v>637.20000000000005</v>
      </c>
      <c r="K328" s="693"/>
      <c r="L328" s="161">
        <f t="shared" si="16"/>
        <v>100</v>
      </c>
    </row>
    <row r="329" spans="1:12" ht="20.100000000000001" customHeight="1" x14ac:dyDescent="0.25">
      <c r="A329" s="249"/>
      <c r="B329" s="467" t="s">
        <v>88</v>
      </c>
      <c r="C329" s="468"/>
      <c r="D329" s="468"/>
      <c r="E329" s="469"/>
      <c r="F329" s="578" t="s">
        <v>85</v>
      </c>
      <c r="G329" s="579"/>
      <c r="H329" s="692">
        <v>41</v>
      </c>
      <c r="I329" s="693"/>
      <c r="J329" s="692">
        <v>41</v>
      </c>
      <c r="K329" s="693"/>
      <c r="L329" s="161">
        <f t="shared" si="16"/>
        <v>100</v>
      </c>
    </row>
    <row r="330" spans="1:12" ht="18" customHeight="1" x14ac:dyDescent="0.25">
      <c r="A330" s="249"/>
      <c r="B330" s="467" t="s">
        <v>89</v>
      </c>
      <c r="C330" s="468"/>
      <c r="D330" s="468"/>
      <c r="E330" s="469"/>
      <c r="F330" s="578" t="s">
        <v>85</v>
      </c>
      <c r="G330" s="579"/>
      <c r="H330" s="692">
        <v>209.9</v>
      </c>
      <c r="I330" s="693"/>
      <c r="J330" s="692">
        <v>209.9</v>
      </c>
      <c r="K330" s="693"/>
      <c r="L330" s="161">
        <f t="shared" si="16"/>
        <v>100</v>
      </c>
    </row>
    <row r="331" spans="1:12" ht="17.25" customHeight="1" x14ac:dyDescent="0.25">
      <c r="A331" s="249"/>
      <c r="B331" s="455" t="s">
        <v>90</v>
      </c>
      <c r="C331" s="455"/>
      <c r="D331" s="455"/>
      <c r="E331" s="455"/>
      <c r="F331" s="594" t="s">
        <v>85</v>
      </c>
      <c r="G331" s="594"/>
      <c r="H331" s="699">
        <v>128</v>
      </c>
      <c r="I331" s="699"/>
      <c r="J331" s="699">
        <v>128</v>
      </c>
      <c r="K331" s="699"/>
      <c r="L331" s="161">
        <f>J331/H331*100</f>
        <v>100</v>
      </c>
    </row>
    <row r="332" spans="1:12" s="13" customFormat="1" ht="51.75" customHeight="1" x14ac:dyDescent="0.25">
      <c r="A332" s="396">
        <v>4</v>
      </c>
      <c r="B332" s="558" t="s">
        <v>429</v>
      </c>
      <c r="C332" s="559"/>
      <c r="D332" s="559"/>
      <c r="E332" s="560"/>
      <c r="F332" s="689" t="s">
        <v>21</v>
      </c>
      <c r="G332" s="689"/>
      <c r="H332" s="510">
        <f>H333+H334+H335+H336+H337</f>
        <v>3260</v>
      </c>
      <c r="I332" s="510"/>
      <c r="J332" s="510">
        <f>J333+J334+J335+J336+J337</f>
        <v>3193</v>
      </c>
      <c r="K332" s="510"/>
      <c r="L332" s="98">
        <f t="shared" ref="L332:L337" si="17">J332/H332*100</f>
        <v>97.9</v>
      </c>
    </row>
    <row r="333" spans="1:12" ht="20.100000000000001" customHeight="1" x14ac:dyDescent="0.25">
      <c r="A333" s="341"/>
      <c r="B333" s="684" t="s">
        <v>86</v>
      </c>
      <c r="C333" s="685"/>
      <c r="D333" s="685"/>
      <c r="E333" s="686"/>
      <c r="F333" s="688" t="s">
        <v>21</v>
      </c>
      <c r="G333" s="688"/>
      <c r="H333" s="464">
        <v>2491</v>
      </c>
      <c r="I333" s="464"/>
      <c r="J333" s="464">
        <v>2450</v>
      </c>
      <c r="K333" s="464"/>
      <c r="L333" s="161">
        <f t="shared" si="17"/>
        <v>98.4</v>
      </c>
    </row>
    <row r="334" spans="1:12" ht="18" customHeight="1" x14ac:dyDescent="0.25">
      <c r="A334" s="341"/>
      <c r="B334" s="684" t="s">
        <v>87</v>
      </c>
      <c r="C334" s="685"/>
      <c r="D334" s="685"/>
      <c r="E334" s="686"/>
      <c r="F334" s="688" t="s">
        <v>21</v>
      </c>
      <c r="G334" s="688"/>
      <c r="H334" s="687">
        <v>444</v>
      </c>
      <c r="I334" s="687"/>
      <c r="J334" s="687">
        <v>431</v>
      </c>
      <c r="K334" s="687"/>
      <c r="L334" s="161">
        <f t="shared" si="17"/>
        <v>97.1</v>
      </c>
    </row>
    <row r="335" spans="1:12" ht="20.100000000000001" customHeight="1" x14ac:dyDescent="0.25">
      <c r="A335" s="341"/>
      <c r="B335" s="684" t="s">
        <v>88</v>
      </c>
      <c r="C335" s="685"/>
      <c r="D335" s="685"/>
      <c r="E335" s="686"/>
      <c r="F335" s="688" t="s">
        <v>21</v>
      </c>
      <c r="G335" s="688"/>
      <c r="H335" s="687">
        <v>30</v>
      </c>
      <c r="I335" s="687"/>
      <c r="J335" s="687">
        <v>26</v>
      </c>
      <c r="K335" s="687"/>
      <c r="L335" s="161">
        <f t="shared" si="17"/>
        <v>86.7</v>
      </c>
    </row>
    <row r="336" spans="1:12" ht="20.100000000000001" customHeight="1" x14ac:dyDescent="0.25">
      <c r="A336" s="341"/>
      <c r="B336" s="684" t="s">
        <v>89</v>
      </c>
      <c r="C336" s="685"/>
      <c r="D336" s="685"/>
      <c r="E336" s="686"/>
      <c r="F336" s="688" t="s">
        <v>21</v>
      </c>
      <c r="G336" s="688"/>
      <c r="H336" s="687">
        <v>180</v>
      </c>
      <c r="I336" s="687"/>
      <c r="J336" s="687">
        <v>174</v>
      </c>
      <c r="K336" s="687"/>
      <c r="L336" s="161">
        <f t="shared" si="17"/>
        <v>96.7</v>
      </c>
    </row>
    <row r="337" spans="1:12" ht="20.100000000000001" customHeight="1" x14ac:dyDescent="0.25">
      <c r="A337" s="341"/>
      <c r="B337" s="684" t="s">
        <v>90</v>
      </c>
      <c r="C337" s="685"/>
      <c r="D337" s="685"/>
      <c r="E337" s="686"/>
      <c r="F337" s="688" t="s">
        <v>21</v>
      </c>
      <c r="G337" s="688"/>
      <c r="H337" s="687">
        <v>115</v>
      </c>
      <c r="I337" s="687"/>
      <c r="J337" s="687">
        <v>112</v>
      </c>
      <c r="K337" s="687"/>
      <c r="L337" s="161">
        <f t="shared" si="17"/>
        <v>97.4</v>
      </c>
    </row>
    <row r="338" spans="1:12" s="13" customFormat="1" ht="47.25" customHeight="1" x14ac:dyDescent="0.25">
      <c r="A338" s="341">
        <v>5</v>
      </c>
      <c r="B338" s="558" t="s">
        <v>92</v>
      </c>
      <c r="C338" s="559"/>
      <c r="D338" s="559"/>
      <c r="E338" s="560"/>
      <c r="F338" s="696" t="s">
        <v>85</v>
      </c>
      <c r="G338" s="696"/>
      <c r="H338" s="697">
        <f>H339+H340+H341+H342+H343</f>
        <v>463.2</v>
      </c>
      <c r="I338" s="698"/>
      <c r="J338" s="697">
        <f>J339+J340+J341+J342+J343</f>
        <v>464.1</v>
      </c>
      <c r="K338" s="698"/>
      <c r="L338" s="345">
        <f t="shared" ref="L338:L355" si="18">J338/H338*100</f>
        <v>100.2</v>
      </c>
    </row>
    <row r="339" spans="1:12" ht="20.100000000000001" customHeight="1" x14ac:dyDescent="0.25">
      <c r="A339" s="342"/>
      <c r="B339" s="684" t="s">
        <v>86</v>
      </c>
      <c r="C339" s="685"/>
      <c r="D339" s="685"/>
      <c r="E339" s="686"/>
      <c r="F339" s="594" t="s">
        <v>85</v>
      </c>
      <c r="G339" s="594"/>
      <c r="H339" s="692">
        <v>231.5</v>
      </c>
      <c r="I339" s="693"/>
      <c r="J339" s="692">
        <v>233.4</v>
      </c>
      <c r="K339" s="693"/>
      <c r="L339" s="344">
        <f t="shared" si="18"/>
        <v>100.8</v>
      </c>
    </row>
    <row r="340" spans="1:12" ht="17.25" customHeight="1" x14ac:dyDescent="0.25">
      <c r="A340" s="342"/>
      <c r="B340" s="684" t="s">
        <v>87</v>
      </c>
      <c r="C340" s="685"/>
      <c r="D340" s="685"/>
      <c r="E340" s="686"/>
      <c r="F340" s="594" t="s">
        <v>85</v>
      </c>
      <c r="G340" s="594"/>
      <c r="H340" s="692">
        <v>107</v>
      </c>
      <c r="I340" s="693"/>
      <c r="J340" s="692">
        <v>107</v>
      </c>
      <c r="K340" s="693"/>
      <c r="L340" s="344">
        <f t="shared" si="18"/>
        <v>100</v>
      </c>
    </row>
    <row r="341" spans="1:12" ht="20.100000000000001" customHeight="1" x14ac:dyDescent="0.25">
      <c r="A341" s="342"/>
      <c r="B341" s="684" t="s">
        <v>88</v>
      </c>
      <c r="C341" s="685"/>
      <c r="D341" s="685"/>
      <c r="E341" s="686"/>
      <c r="F341" s="594" t="s">
        <v>85</v>
      </c>
      <c r="G341" s="594"/>
      <c r="H341" s="692">
        <v>14.7</v>
      </c>
      <c r="I341" s="693"/>
      <c r="J341" s="692">
        <v>14.7</v>
      </c>
      <c r="K341" s="693"/>
      <c r="L341" s="344">
        <f t="shared" si="18"/>
        <v>100</v>
      </c>
    </row>
    <row r="342" spans="1:12" ht="20.100000000000001" customHeight="1" x14ac:dyDescent="0.25">
      <c r="A342" s="342"/>
      <c r="B342" s="684" t="s">
        <v>89</v>
      </c>
      <c r="C342" s="685"/>
      <c r="D342" s="685"/>
      <c r="E342" s="686"/>
      <c r="F342" s="594" t="s">
        <v>85</v>
      </c>
      <c r="G342" s="594"/>
      <c r="H342" s="692">
        <v>60</v>
      </c>
      <c r="I342" s="693"/>
      <c r="J342" s="692">
        <v>60</v>
      </c>
      <c r="K342" s="693"/>
      <c r="L342" s="344">
        <f t="shared" si="18"/>
        <v>100</v>
      </c>
    </row>
    <row r="343" spans="1:12" ht="20.100000000000001" customHeight="1" x14ac:dyDescent="0.25">
      <c r="A343" s="342"/>
      <c r="B343" s="684" t="s">
        <v>90</v>
      </c>
      <c r="C343" s="685"/>
      <c r="D343" s="685"/>
      <c r="E343" s="686"/>
      <c r="F343" s="594" t="s">
        <v>85</v>
      </c>
      <c r="G343" s="594"/>
      <c r="H343" s="692">
        <v>50</v>
      </c>
      <c r="I343" s="693"/>
      <c r="J343" s="692">
        <v>49</v>
      </c>
      <c r="K343" s="693"/>
      <c r="L343" s="344">
        <f t="shared" si="18"/>
        <v>98</v>
      </c>
    </row>
    <row r="344" spans="1:12" s="13" customFormat="1" ht="52.5" customHeight="1" x14ac:dyDescent="0.25">
      <c r="A344" s="341">
        <v>6</v>
      </c>
      <c r="B344" s="558" t="s">
        <v>289</v>
      </c>
      <c r="C344" s="559"/>
      <c r="D344" s="559"/>
      <c r="E344" s="560"/>
      <c r="F344" s="689" t="s">
        <v>21</v>
      </c>
      <c r="G344" s="689"/>
      <c r="H344" s="690">
        <f>H345+H346+H347+H348+H349</f>
        <v>406</v>
      </c>
      <c r="I344" s="691"/>
      <c r="J344" s="690">
        <f>J345+J346+J347+J348+J349</f>
        <v>398</v>
      </c>
      <c r="K344" s="691"/>
      <c r="L344" s="345">
        <f t="shared" si="18"/>
        <v>98</v>
      </c>
    </row>
    <row r="345" spans="1:12" ht="20.100000000000001" customHeight="1" x14ac:dyDescent="0.25">
      <c r="A345" s="342"/>
      <c r="B345" s="684" t="s">
        <v>86</v>
      </c>
      <c r="C345" s="685"/>
      <c r="D345" s="685"/>
      <c r="E345" s="686"/>
      <c r="F345" s="594" t="s">
        <v>21</v>
      </c>
      <c r="G345" s="594"/>
      <c r="H345" s="507">
        <v>201</v>
      </c>
      <c r="I345" s="525"/>
      <c r="J345" s="507">
        <v>206</v>
      </c>
      <c r="K345" s="525"/>
      <c r="L345" s="344">
        <f t="shared" si="18"/>
        <v>102.5</v>
      </c>
    </row>
    <row r="346" spans="1:12" ht="22.5" customHeight="1" x14ac:dyDescent="0.25">
      <c r="A346" s="342"/>
      <c r="B346" s="684" t="s">
        <v>87</v>
      </c>
      <c r="C346" s="685"/>
      <c r="D346" s="685"/>
      <c r="E346" s="686"/>
      <c r="F346" s="594" t="s">
        <v>21</v>
      </c>
      <c r="G346" s="594"/>
      <c r="H346" s="507">
        <v>99</v>
      </c>
      <c r="I346" s="525"/>
      <c r="J346" s="507">
        <v>100</v>
      </c>
      <c r="K346" s="525"/>
      <c r="L346" s="344">
        <f t="shared" si="18"/>
        <v>101</v>
      </c>
    </row>
    <row r="347" spans="1:12" ht="20.100000000000001" customHeight="1" x14ac:dyDescent="0.25">
      <c r="A347" s="342"/>
      <c r="B347" s="684" t="s">
        <v>88</v>
      </c>
      <c r="C347" s="685"/>
      <c r="D347" s="685"/>
      <c r="E347" s="686"/>
      <c r="F347" s="594" t="s">
        <v>21</v>
      </c>
      <c r="G347" s="594"/>
      <c r="H347" s="687">
        <v>11</v>
      </c>
      <c r="I347" s="687"/>
      <c r="J347" s="687">
        <v>10</v>
      </c>
      <c r="K347" s="687"/>
      <c r="L347" s="344">
        <f t="shared" si="18"/>
        <v>90.9</v>
      </c>
    </row>
    <row r="348" spans="1:12" ht="20.100000000000001" customHeight="1" x14ac:dyDescent="0.25">
      <c r="A348" s="342"/>
      <c r="B348" s="684" t="s">
        <v>89</v>
      </c>
      <c r="C348" s="685"/>
      <c r="D348" s="685"/>
      <c r="E348" s="686"/>
      <c r="F348" s="594" t="s">
        <v>21</v>
      </c>
      <c r="G348" s="594"/>
      <c r="H348" s="687">
        <v>59</v>
      </c>
      <c r="I348" s="687"/>
      <c r="J348" s="687">
        <v>48</v>
      </c>
      <c r="K348" s="687"/>
      <c r="L348" s="344">
        <f t="shared" si="18"/>
        <v>81.400000000000006</v>
      </c>
    </row>
    <row r="349" spans="1:12" ht="20.100000000000001" customHeight="1" x14ac:dyDescent="0.25">
      <c r="A349" s="342"/>
      <c r="B349" s="684" t="s">
        <v>90</v>
      </c>
      <c r="C349" s="685"/>
      <c r="D349" s="685"/>
      <c r="E349" s="686"/>
      <c r="F349" s="594" t="s">
        <v>21</v>
      </c>
      <c r="G349" s="594"/>
      <c r="H349" s="687">
        <v>36</v>
      </c>
      <c r="I349" s="687"/>
      <c r="J349" s="687">
        <v>34</v>
      </c>
      <c r="K349" s="687"/>
      <c r="L349" s="344">
        <f t="shared" si="18"/>
        <v>94.4</v>
      </c>
    </row>
    <row r="350" spans="1:12" ht="46.5" customHeight="1" x14ac:dyDescent="0.25">
      <c r="A350" s="341">
        <v>7</v>
      </c>
      <c r="B350" s="558" t="s">
        <v>430</v>
      </c>
      <c r="C350" s="559"/>
      <c r="D350" s="559"/>
      <c r="E350" s="560"/>
      <c r="F350" s="696" t="s">
        <v>74</v>
      </c>
      <c r="G350" s="696"/>
      <c r="H350" s="510">
        <v>90164</v>
      </c>
      <c r="I350" s="510"/>
      <c r="J350" s="510">
        <v>110924</v>
      </c>
      <c r="K350" s="510"/>
      <c r="L350" s="345">
        <f t="shared" si="18"/>
        <v>123</v>
      </c>
    </row>
    <row r="351" spans="1:12" ht="18" customHeight="1" x14ac:dyDescent="0.25">
      <c r="A351" s="341"/>
      <c r="B351" s="467" t="s">
        <v>86</v>
      </c>
      <c r="C351" s="468"/>
      <c r="D351" s="468"/>
      <c r="E351" s="469"/>
      <c r="F351" s="594" t="s">
        <v>74</v>
      </c>
      <c r="G351" s="594"/>
      <c r="H351" s="464">
        <v>91284</v>
      </c>
      <c r="I351" s="464"/>
      <c r="J351" s="464">
        <v>113447</v>
      </c>
      <c r="K351" s="464"/>
      <c r="L351" s="344">
        <f t="shared" si="18"/>
        <v>124.3</v>
      </c>
    </row>
    <row r="352" spans="1:12" ht="18" customHeight="1" x14ac:dyDescent="0.25">
      <c r="A352" s="341"/>
      <c r="B352" s="467" t="s">
        <v>87</v>
      </c>
      <c r="C352" s="468"/>
      <c r="D352" s="468"/>
      <c r="E352" s="469"/>
      <c r="F352" s="594" t="s">
        <v>74</v>
      </c>
      <c r="G352" s="594"/>
      <c r="H352" s="464">
        <v>86867</v>
      </c>
      <c r="I352" s="464"/>
      <c r="J352" s="464">
        <v>100408</v>
      </c>
      <c r="K352" s="464"/>
      <c r="L352" s="344">
        <f t="shared" si="18"/>
        <v>115.6</v>
      </c>
    </row>
    <row r="353" spans="1:19" ht="17.25" customHeight="1" x14ac:dyDescent="0.25">
      <c r="A353" s="341"/>
      <c r="B353" s="467" t="s">
        <v>88</v>
      </c>
      <c r="C353" s="468"/>
      <c r="D353" s="468"/>
      <c r="E353" s="469"/>
      <c r="F353" s="594" t="s">
        <v>74</v>
      </c>
      <c r="G353" s="594"/>
      <c r="H353" s="464">
        <v>100799</v>
      </c>
      <c r="I353" s="464"/>
      <c r="J353" s="464">
        <v>130960</v>
      </c>
      <c r="K353" s="464"/>
      <c r="L353" s="344">
        <f t="shared" si="18"/>
        <v>129.9</v>
      </c>
    </row>
    <row r="354" spans="1:19" ht="17.25" customHeight="1" x14ac:dyDescent="0.25">
      <c r="A354" s="341"/>
      <c r="B354" s="467" t="s">
        <v>89</v>
      </c>
      <c r="C354" s="468"/>
      <c r="D354" s="468"/>
      <c r="E354" s="469"/>
      <c r="F354" s="594" t="s">
        <v>74</v>
      </c>
      <c r="G354" s="594"/>
      <c r="H354" s="464">
        <v>79521</v>
      </c>
      <c r="I354" s="464"/>
      <c r="J354" s="464">
        <v>104445</v>
      </c>
      <c r="K354" s="464"/>
      <c r="L354" s="344">
        <f t="shared" si="18"/>
        <v>131.30000000000001</v>
      </c>
    </row>
    <row r="355" spans="1:19" ht="20.100000000000001" customHeight="1" x14ac:dyDescent="0.25">
      <c r="A355" s="341"/>
      <c r="B355" s="467" t="s">
        <v>90</v>
      </c>
      <c r="C355" s="468"/>
      <c r="D355" s="468"/>
      <c r="E355" s="469"/>
      <c r="F355" s="594" t="s">
        <v>74</v>
      </c>
      <c r="G355" s="594"/>
      <c r="H355" s="464">
        <v>95998</v>
      </c>
      <c r="I355" s="464"/>
      <c r="J355" s="464">
        <v>108102</v>
      </c>
      <c r="K355" s="464"/>
      <c r="L355" s="344">
        <f t="shared" si="18"/>
        <v>112.6</v>
      </c>
    </row>
    <row r="356" spans="1:19" ht="20.100000000000001" customHeight="1" x14ac:dyDescent="0.25">
      <c r="A356" s="341"/>
      <c r="B356" s="628" t="s">
        <v>9</v>
      </c>
      <c r="C356" s="683"/>
      <c r="D356" s="683"/>
      <c r="E356" s="629"/>
      <c r="F356" s="594"/>
      <c r="G356" s="594"/>
      <c r="H356" s="479"/>
      <c r="I356" s="479"/>
      <c r="J356" s="479"/>
      <c r="K356" s="479"/>
      <c r="L356" s="346"/>
    </row>
    <row r="357" spans="1:19" s="13" customFormat="1" ht="50.25" customHeight="1" x14ac:dyDescent="0.25">
      <c r="A357" s="230">
        <v>8</v>
      </c>
      <c r="B357" s="558" t="s">
        <v>431</v>
      </c>
      <c r="C357" s="559"/>
      <c r="D357" s="559"/>
      <c r="E357" s="560"/>
      <c r="F357" s="696" t="s">
        <v>74</v>
      </c>
      <c r="G357" s="696"/>
      <c r="H357" s="510">
        <v>82482</v>
      </c>
      <c r="I357" s="510"/>
      <c r="J357" s="510">
        <v>103310</v>
      </c>
      <c r="K357" s="510"/>
      <c r="L357" s="345">
        <f t="shared" ref="L357:L368" si="19">J357/H357*100</f>
        <v>125.3</v>
      </c>
    </row>
    <row r="358" spans="1:19" ht="20.100000000000001" customHeight="1" x14ac:dyDescent="0.25">
      <c r="A358" s="347"/>
      <c r="B358" s="467" t="s">
        <v>86</v>
      </c>
      <c r="C358" s="468"/>
      <c r="D358" s="468"/>
      <c r="E358" s="469"/>
      <c r="F358" s="594" t="s">
        <v>74</v>
      </c>
      <c r="G358" s="594"/>
      <c r="H358" s="464">
        <v>84909</v>
      </c>
      <c r="I358" s="464"/>
      <c r="J358" s="464">
        <v>107385</v>
      </c>
      <c r="K358" s="464"/>
      <c r="L358" s="344">
        <f t="shared" si="19"/>
        <v>126.5</v>
      </c>
    </row>
    <row r="359" spans="1:19" ht="18" customHeight="1" x14ac:dyDescent="0.25">
      <c r="A359" s="347"/>
      <c r="B359" s="467" t="s">
        <v>87</v>
      </c>
      <c r="C359" s="468"/>
      <c r="D359" s="468"/>
      <c r="E359" s="469"/>
      <c r="F359" s="594" t="s">
        <v>74</v>
      </c>
      <c r="G359" s="594"/>
      <c r="H359" s="464">
        <v>76711</v>
      </c>
      <c r="I359" s="464"/>
      <c r="J359" s="464">
        <v>90473</v>
      </c>
      <c r="K359" s="464"/>
      <c r="L359" s="344">
        <f t="shared" si="19"/>
        <v>117.9</v>
      </c>
    </row>
    <row r="360" spans="1:19" ht="20.100000000000001" customHeight="1" x14ac:dyDescent="0.25">
      <c r="A360" s="347"/>
      <c r="B360" s="467" t="s">
        <v>88</v>
      </c>
      <c r="C360" s="468"/>
      <c r="D360" s="468"/>
      <c r="E360" s="469"/>
      <c r="F360" s="594" t="s">
        <v>74</v>
      </c>
      <c r="G360" s="594"/>
      <c r="H360" s="464">
        <v>83190</v>
      </c>
      <c r="I360" s="464"/>
      <c r="J360" s="464">
        <v>109050</v>
      </c>
      <c r="K360" s="464"/>
      <c r="L360" s="344">
        <f t="shared" si="19"/>
        <v>131.1</v>
      </c>
    </row>
    <row r="361" spans="1:19" ht="20.100000000000001" customHeight="1" x14ac:dyDescent="0.25">
      <c r="A361" s="347"/>
      <c r="B361" s="467" t="s">
        <v>89</v>
      </c>
      <c r="C361" s="468"/>
      <c r="D361" s="468"/>
      <c r="E361" s="469"/>
      <c r="F361" s="594" t="s">
        <v>74</v>
      </c>
      <c r="G361" s="594"/>
      <c r="H361" s="464">
        <v>67976</v>
      </c>
      <c r="I361" s="464"/>
      <c r="J361" s="464">
        <v>88945</v>
      </c>
      <c r="K361" s="464"/>
      <c r="L361" s="344">
        <f t="shared" si="19"/>
        <v>130.80000000000001</v>
      </c>
    </row>
    <row r="362" spans="1:19" ht="20.100000000000001" customHeight="1" x14ac:dyDescent="0.25">
      <c r="A362" s="347"/>
      <c r="B362" s="467" t="s">
        <v>90</v>
      </c>
      <c r="C362" s="468"/>
      <c r="D362" s="468"/>
      <c r="E362" s="469"/>
      <c r="F362" s="594" t="s">
        <v>74</v>
      </c>
      <c r="G362" s="594"/>
      <c r="H362" s="464">
        <v>74739</v>
      </c>
      <c r="I362" s="464"/>
      <c r="J362" s="464">
        <v>84455</v>
      </c>
      <c r="K362" s="464"/>
      <c r="L362" s="344">
        <f t="shared" si="19"/>
        <v>113</v>
      </c>
    </row>
    <row r="363" spans="1:19" s="13" customFormat="1" ht="52.5" customHeight="1" x14ac:dyDescent="0.25">
      <c r="A363" s="230">
        <v>9</v>
      </c>
      <c r="B363" s="558" t="s">
        <v>93</v>
      </c>
      <c r="C363" s="559"/>
      <c r="D363" s="559"/>
      <c r="E363" s="560"/>
      <c r="F363" s="696" t="s">
        <v>74</v>
      </c>
      <c r="G363" s="696"/>
      <c r="H363" s="510">
        <v>151733</v>
      </c>
      <c r="I363" s="510"/>
      <c r="J363" s="510">
        <v>172158</v>
      </c>
      <c r="K363" s="510"/>
      <c r="L363" s="345">
        <f t="shared" si="19"/>
        <v>113.5</v>
      </c>
    </row>
    <row r="364" spans="1:19" ht="18.75" customHeight="1" x14ac:dyDescent="0.25">
      <c r="A364" s="341"/>
      <c r="B364" s="467" t="s">
        <v>86</v>
      </c>
      <c r="C364" s="468"/>
      <c r="D364" s="468"/>
      <c r="E364" s="469"/>
      <c r="F364" s="594" t="s">
        <v>74</v>
      </c>
      <c r="G364" s="594"/>
      <c r="H364" s="464">
        <v>170191</v>
      </c>
      <c r="I364" s="464"/>
      <c r="J364" s="464">
        <v>185576</v>
      </c>
      <c r="K364" s="464"/>
      <c r="L364" s="344">
        <f t="shared" si="19"/>
        <v>109</v>
      </c>
    </row>
    <row r="365" spans="1:19" ht="17.25" customHeight="1" x14ac:dyDescent="0.25">
      <c r="A365" s="341"/>
      <c r="B365" s="467" t="s">
        <v>87</v>
      </c>
      <c r="C365" s="468"/>
      <c r="D365" s="468"/>
      <c r="E365" s="469"/>
      <c r="F365" s="594" t="s">
        <v>74</v>
      </c>
      <c r="G365" s="594"/>
      <c r="H365" s="464">
        <v>132345</v>
      </c>
      <c r="I365" s="464"/>
      <c r="J365" s="464">
        <v>143457</v>
      </c>
      <c r="K365" s="464"/>
      <c r="L365" s="344">
        <f t="shared" si="19"/>
        <v>108.4</v>
      </c>
    </row>
    <row r="366" spans="1:19" ht="15" customHeight="1" x14ac:dyDescent="0.25">
      <c r="A366" s="341"/>
      <c r="B366" s="467" t="s">
        <v>88</v>
      </c>
      <c r="C366" s="468"/>
      <c r="D366" s="468"/>
      <c r="E366" s="469"/>
      <c r="F366" s="594" t="s">
        <v>74</v>
      </c>
      <c r="G366" s="594"/>
      <c r="H366" s="464">
        <v>147452</v>
      </c>
      <c r="I366" s="464"/>
      <c r="J366" s="464">
        <v>188444</v>
      </c>
      <c r="K366" s="464"/>
      <c r="L366" s="344">
        <f t="shared" si="19"/>
        <v>127.8</v>
      </c>
      <c r="P366" s="91"/>
      <c r="Q366" s="91"/>
      <c r="R366" s="91"/>
      <c r="S366" s="91"/>
    </row>
    <row r="367" spans="1:19" ht="17.25" customHeight="1" x14ac:dyDescent="0.25">
      <c r="A367" s="341"/>
      <c r="B367" s="467" t="s">
        <v>89</v>
      </c>
      <c r="C367" s="468"/>
      <c r="D367" s="468"/>
      <c r="E367" s="469"/>
      <c r="F367" s="594" t="s">
        <v>74</v>
      </c>
      <c r="G367" s="594"/>
      <c r="H367" s="464">
        <v>144902</v>
      </c>
      <c r="I367" s="464"/>
      <c r="J367" s="464">
        <v>160836</v>
      </c>
      <c r="K367" s="464"/>
      <c r="L367" s="344">
        <f t="shared" si="19"/>
        <v>111</v>
      </c>
      <c r="O367" s="90"/>
      <c r="P367" s="91"/>
      <c r="Q367" s="91"/>
      <c r="R367" s="91"/>
      <c r="S367" s="91"/>
    </row>
    <row r="368" spans="1:19" ht="21" customHeight="1" x14ac:dyDescent="0.25">
      <c r="A368" s="341"/>
      <c r="B368" s="455" t="s">
        <v>90</v>
      </c>
      <c r="C368" s="455"/>
      <c r="D368" s="455"/>
      <c r="E368" s="455"/>
      <c r="F368" s="594" t="s">
        <v>74</v>
      </c>
      <c r="G368" s="594"/>
      <c r="H368" s="464">
        <v>163347</v>
      </c>
      <c r="I368" s="464"/>
      <c r="J368" s="464">
        <v>186108</v>
      </c>
      <c r="K368" s="464"/>
      <c r="L368" s="344">
        <f t="shared" si="19"/>
        <v>113.9</v>
      </c>
      <c r="O368" s="90"/>
      <c r="P368" s="91"/>
      <c r="Q368" s="91"/>
      <c r="R368" s="91"/>
      <c r="S368" s="91"/>
    </row>
    <row r="369" spans="1:19" ht="11.25" customHeight="1" x14ac:dyDescent="0.25">
      <c r="A369" s="77"/>
      <c r="B369" s="49"/>
      <c r="C369" s="49"/>
      <c r="D369" s="49"/>
      <c r="E369" s="49"/>
      <c r="F369" s="76"/>
      <c r="G369" s="76"/>
      <c r="H369" s="67"/>
      <c r="I369" s="67"/>
      <c r="J369" s="67"/>
      <c r="K369" s="67"/>
      <c r="L369" s="78"/>
      <c r="O369" s="90"/>
      <c r="P369" s="91"/>
      <c r="Q369" s="91"/>
      <c r="R369" s="91"/>
      <c r="S369" s="91"/>
    </row>
    <row r="370" spans="1:19" ht="30" customHeight="1" x14ac:dyDescent="0.2">
      <c r="A370" s="682" t="s">
        <v>155</v>
      </c>
      <c r="B370" s="682"/>
      <c r="C370" s="682"/>
      <c r="D370" s="682"/>
      <c r="E370" s="682"/>
      <c r="F370" s="682"/>
      <c r="G370" s="682"/>
      <c r="H370" s="682"/>
      <c r="I370" s="682"/>
      <c r="J370" s="682"/>
      <c r="K370" s="682"/>
      <c r="L370" s="682"/>
      <c r="O370" s="90"/>
      <c r="P370" s="91"/>
      <c r="Q370" s="91"/>
      <c r="R370" s="91"/>
      <c r="S370" s="91"/>
    </row>
    <row r="371" spans="1:19" ht="24.75" customHeight="1" x14ac:dyDescent="0.2">
      <c r="A371" s="678" t="s">
        <v>356</v>
      </c>
      <c r="B371" s="679"/>
      <c r="C371" s="679"/>
      <c r="D371" s="679"/>
      <c r="E371" s="679"/>
      <c r="F371" s="679"/>
      <c r="G371" s="679"/>
      <c r="H371" s="679"/>
      <c r="I371" s="679"/>
      <c r="J371" s="679"/>
      <c r="K371" s="679"/>
      <c r="L371" s="680"/>
      <c r="O371" s="90"/>
      <c r="P371" s="91"/>
      <c r="Q371" s="91"/>
      <c r="R371" s="91"/>
      <c r="S371" s="91"/>
    </row>
    <row r="372" spans="1:19" ht="60" customHeight="1" x14ac:dyDescent="0.2">
      <c r="A372" s="268" t="s">
        <v>5</v>
      </c>
      <c r="B372" s="474" t="s">
        <v>18</v>
      </c>
      <c r="C372" s="474"/>
      <c r="D372" s="474"/>
      <c r="E372" s="474"/>
      <c r="F372" s="474"/>
      <c r="G372" s="274" t="s">
        <v>7</v>
      </c>
      <c r="H372" s="474" t="s">
        <v>668</v>
      </c>
      <c r="I372" s="474"/>
      <c r="J372" s="474" t="s">
        <v>669</v>
      </c>
      <c r="K372" s="474"/>
      <c r="L372" s="268" t="s">
        <v>202</v>
      </c>
      <c r="O372" s="90"/>
      <c r="P372" s="91"/>
      <c r="Q372" s="91"/>
      <c r="R372" s="91"/>
      <c r="S372" s="91"/>
    </row>
    <row r="373" spans="1:19" ht="24.75" customHeight="1" x14ac:dyDescent="0.25">
      <c r="A373" s="271">
        <v>1</v>
      </c>
      <c r="B373" s="505" t="s">
        <v>203</v>
      </c>
      <c r="C373" s="505"/>
      <c r="D373" s="505"/>
      <c r="E373" s="505"/>
      <c r="F373" s="505"/>
      <c r="G373" s="681" t="s">
        <v>64</v>
      </c>
      <c r="H373" s="805">
        <v>105.1</v>
      </c>
      <c r="I373" s="806"/>
      <c r="J373" s="805">
        <v>108.7</v>
      </c>
      <c r="K373" s="806"/>
      <c r="L373" s="98">
        <f>J373-H373</f>
        <v>3.6</v>
      </c>
      <c r="O373" s="90"/>
      <c r="P373" s="91"/>
      <c r="Q373" s="91"/>
      <c r="R373" s="91"/>
      <c r="S373" s="91"/>
    </row>
    <row r="374" spans="1:19" ht="15" customHeight="1" x14ac:dyDescent="0.25">
      <c r="A374" s="39" t="s">
        <v>10</v>
      </c>
      <c r="B374" s="675" t="s">
        <v>204</v>
      </c>
      <c r="C374" s="675"/>
      <c r="D374" s="675"/>
      <c r="E374" s="675"/>
      <c r="F374" s="675"/>
      <c r="G374" s="681"/>
      <c r="H374" s="676">
        <v>103.6</v>
      </c>
      <c r="I374" s="677"/>
      <c r="J374" s="676">
        <f>[1]Данные!D7</f>
        <v>107.7</v>
      </c>
      <c r="K374" s="677"/>
      <c r="L374" s="161">
        <f>J374-H374</f>
        <v>4.0999999999999996</v>
      </c>
      <c r="O374" s="90"/>
      <c r="P374" s="91"/>
      <c r="Q374" s="91"/>
      <c r="R374" s="91"/>
      <c r="S374" s="91"/>
    </row>
    <row r="375" spans="1:19" ht="19.5" customHeight="1" x14ac:dyDescent="0.25">
      <c r="A375" s="343"/>
      <c r="B375" s="455" t="s">
        <v>205</v>
      </c>
      <c r="C375" s="455"/>
      <c r="D375" s="455"/>
      <c r="E375" s="455"/>
      <c r="F375" s="455"/>
      <c r="G375" s="681"/>
      <c r="H375" s="676">
        <v>104.6</v>
      </c>
      <c r="I375" s="677"/>
      <c r="J375" s="676">
        <v>109.7</v>
      </c>
      <c r="K375" s="677"/>
      <c r="L375" s="161">
        <f>J375-H375</f>
        <v>5.0999999999999996</v>
      </c>
      <c r="O375" s="90"/>
    </row>
    <row r="376" spans="1:19" ht="18.75" customHeight="1" x14ac:dyDescent="0.25">
      <c r="A376" s="343"/>
      <c r="B376" s="455" t="s">
        <v>206</v>
      </c>
      <c r="C376" s="455"/>
      <c r="D376" s="455"/>
      <c r="E376" s="455"/>
      <c r="F376" s="455"/>
      <c r="G376" s="681"/>
      <c r="H376" s="676">
        <v>102.6</v>
      </c>
      <c r="I376" s="677"/>
      <c r="J376" s="676">
        <f>[1]Данные!D9</f>
        <v>105.6</v>
      </c>
      <c r="K376" s="677"/>
      <c r="L376" s="161">
        <f>J376-H376</f>
        <v>3</v>
      </c>
      <c r="O376" s="90"/>
    </row>
    <row r="377" spans="1:19" ht="21" customHeight="1" x14ac:dyDescent="0.25">
      <c r="A377" s="39" t="s">
        <v>12</v>
      </c>
      <c r="B377" s="675" t="s">
        <v>298</v>
      </c>
      <c r="C377" s="675"/>
      <c r="D377" s="675"/>
      <c r="E377" s="675"/>
      <c r="F377" s="675"/>
      <c r="G377" s="681"/>
      <c r="H377" s="676">
        <f>[1]Данные!C10</f>
        <v>109.3</v>
      </c>
      <c r="I377" s="677"/>
      <c r="J377" s="676">
        <v>111</v>
      </c>
      <c r="K377" s="677"/>
      <c r="L377" s="161">
        <f>J377-H377</f>
        <v>1.7</v>
      </c>
      <c r="O377" s="90"/>
    </row>
    <row r="378" spans="1:19" ht="48.75" customHeight="1" x14ac:dyDescent="0.25">
      <c r="A378" s="68"/>
      <c r="B378" s="383"/>
      <c r="C378" s="383"/>
      <c r="D378" s="383"/>
      <c r="E378" s="383"/>
      <c r="F378" s="383"/>
      <c r="G378" s="384"/>
      <c r="H378" s="385"/>
      <c r="I378" s="385"/>
      <c r="J378" s="386"/>
      <c r="K378" s="386"/>
      <c r="L378" s="235"/>
      <c r="O378" s="90"/>
    </row>
    <row r="379" spans="1:19" ht="31.5" customHeight="1" x14ac:dyDescent="0.2">
      <c r="A379" s="395" t="s">
        <v>211</v>
      </c>
      <c r="B379" s="484" t="s">
        <v>18</v>
      </c>
      <c r="C379" s="485"/>
      <c r="D379" s="485"/>
      <c r="E379" s="485"/>
      <c r="F379" s="486"/>
      <c r="G379" s="398" t="s">
        <v>7</v>
      </c>
      <c r="H379" s="484" t="s">
        <v>524</v>
      </c>
      <c r="I379" s="486"/>
      <c r="J379" s="484" t="s">
        <v>525</v>
      </c>
      <c r="K379" s="486"/>
      <c r="L379" s="395" t="s">
        <v>19</v>
      </c>
      <c r="O379" s="90"/>
      <c r="P379" s="428"/>
      <c r="Q379" s="428"/>
      <c r="R379" s="428"/>
      <c r="S379" s="428"/>
    </row>
    <row r="380" spans="1:19" ht="30" customHeight="1" x14ac:dyDescent="0.25">
      <c r="A380" s="191" t="s">
        <v>103</v>
      </c>
      <c r="B380" s="628" t="s">
        <v>335</v>
      </c>
      <c r="C380" s="683"/>
      <c r="D380" s="683"/>
      <c r="E380" s="683"/>
      <c r="F380" s="629"/>
      <c r="G380" s="387" t="s">
        <v>336</v>
      </c>
      <c r="H380" s="452">
        <v>533.6</v>
      </c>
      <c r="I380" s="453"/>
      <c r="J380" s="452">
        <v>1950.4</v>
      </c>
      <c r="K380" s="453"/>
      <c r="L380" s="367" t="s">
        <v>593</v>
      </c>
      <c r="O380" s="967"/>
      <c r="P380" s="968"/>
      <c r="Q380" s="968"/>
      <c r="R380" s="968"/>
      <c r="S380" s="968"/>
    </row>
    <row r="381" spans="1:19" ht="21.75" customHeight="1" x14ac:dyDescent="0.25">
      <c r="A381" s="191" t="s">
        <v>134</v>
      </c>
      <c r="B381" s="628" t="s">
        <v>337</v>
      </c>
      <c r="C381" s="683"/>
      <c r="D381" s="683"/>
      <c r="E381" s="683"/>
      <c r="F381" s="629"/>
      <c r="G381" s="387" t="s">
        <v>336</v>
      </c>
      <c r="H381" s="452">
        <v>239.8</v>
      </c>
      <c r="I381" s="453"/>
      <c r="J381" s="452">
        <v>483.8</v>
      </c>
      <c r="K381" s="453"/>
      <c r="L381" s="367" t="s">
        <v>505</v>
      </c>
      <c r="O381" s="968"/>
      <c r="P381" s="968"/>
      <c r="Q381" s="968"/>
      <c r="R381" s="968"/>
      <c r="S381" s="968"/>
    </row>
    <row r="382" spans="1:19" ht="23.25" customHeight="1" x14ac:dyDescent="0.25">
      <c r="A382" s="191" t="s">
        <v>1</v>
      </c>
      <c r="B382" s="628" t="s">
        <v>338</v>
      </c>
      <c r="C382" s="683"/>
      <c r="D382" s="683"/>
      <c r="E382" s="683"/>
      <c r="F382" s="629"/>
      <c r="G382" s="387" t="s">
        <v>336</v>
      </c>
      <c r="H382" s="452">
        <v>494.7</v>
      </c>
      <c r="I382" s="453"/>
      <c r="J382" s="452">
        <v>462.2</v>
      </c>
      <c r="K382" s="453"/>
      <c r="L382" s="367">
        <f>J382/H382*100</f>
        <v>93.4</v>
      </c>
      <c r="O382" s="968"/>
      <c r="P382" s="968"/>
      <c r="Q382" s="968"/>
      <c r="R382" s="968"/>
      <c r="S382" s="968"/>
    </row>
    <row r="383" spans="1:19" ht="28.5" customHeight="1" x14ac:dyDescent="0.25">
      <c r="A383" s="66"/>
      <c r="B383" s="66"/>
      <c r="C383" s="66"/>
      <c r="D383" s="66"/>
      <c r="E383" s="66"/>
      <c r="F383" s="66"/>
      <c r="G383" s="66"/>
      <c r="H383" s="66"/>
      <c r="I383" s="66"/>
      <c r="J383" s="66"/>
      <c r="K383" s="66"/>
      <c r="L383" s="66"/>
      <c r="O383" s="968"/>
      <c r="P383" s="968"/>
      <c r="Q383" s="968"/>
      <c r="R383" s="968"/>
      <c r="S383" s="968"/>
    </row>
    <row r="384" spans="1:19" ht="31.5" customHeight="1" x14ac:dyDescent="0.2">
      <c r="A384" s="695" t="s">
        <v>588</v>
      </c>
      <c r="B384" s="695"/>
      <c r="C384" s="695"/>
      <c r="D384" s="695"/>
      <c r="E384" s="695"/>
      <c r="F384" s="695"/>
      <c r="G384" s="695"/>
      <c r="H384" s="695"/>
      <c r="I384" s="695"/>
      <c r="J384" s="695"/>
      <c r="K384" s="695"/>
      <c r="L384" s="695"/>
    </row>
    <row r="385" spans="1:20" ht="13.5" customHeight="1" x14ac:dyDescent="0.25">
      <c r="A385" s="892" t="s">
        <v>156</v>
      </c>
      <c r="B385" s="892"/>
      <c r="C385" s="892"/>
      <c r="D385" s="892"/>
      <c r="E385" s="892"/>
      <c r="F385" s="892"/>
      <c r="G385" s="892"/>
      <c r="H385" s="892"/>
      <c r="I385" s="892"/>
      <c r="J385" s="892"/>
      <c r="K385" s="892"/>
      <c r="L385" s="892"/>
    </row>
    <row r="386" spans="1:20" ht="25.5" customHeight="1" x14ac:dyDescent="0.2">
      <c r="A386" s="277" t="s">
        <v>5</v>
      </c>
      <c r="B386" s="694" t="s">
        <v>18</v>
      </c>
      <c r="C386" s="694"/>
      <c r="D386" s="694" t="s">
        <v>157</v>
      </c>
      <c r="E386" s="694"/>
      <c r="F386" s="474" t="s">
        <v>158</v>
      </c>
      <c r="G386" s="474"/>
      <c r="H386" s="474" t="s">
        <v>159</v>
      </c>
      <c r="I386" s="474"/>
      <c r="J386" s="812" t="s">
        <v>160</v>
      </c>
      <c r="K386" s="813"/>
      <c r="L386" s="268" t="s">
        <v>161</v>
      </c>
      <c r="O386" s="457"/>
      <c r="P386" s="457"/>
      <c r="Q386" s="457"/>
      <c r="R386" s="457"/>
      <c r="S386" s="457"/>
      <c r="T386" s="457"/>
    </row>
    <row r="387" spans="1:20" ht="21.75" customHeight="1" x14ac:dyDescent="0.25">
      <c r="A387" s="343">
        <v>1</v>
      </c>
      <c r="B387" s="628" t="s">
        <v>162</v>
      </c>
      <c r="C387" s="629" t="s">
        <v>162</v>
      </c>
      <c r="D387" s="608">
        <v>148.59</v>
      </c>
      <c r="E387" s="609">
        <v>148.59</v>
      </c>
      <c r="F387" s="608">
        <v>206.6</v>
      </c>
      <c r="G387" s="609">
        <v>206.6</v>
      </c>
      <c r="H387" s="608">
        <v>112.95</v>
      </c>
      <c r="I387" s="609">
        <v>112.95</v>
      </c>
      <c r="J387" s="608">
        <v>131.46</v>
      </c>
      <c r="K387" s="609">
        <v>131.46</v>
      </c>
      <c r="L387" s="171">
        <v>92.88</v>
      </c>
      <c r="O387" s="408"/>
      <c r="P387" s="408"/>
      <c r="Q387" s="408"/>
      <c r="R387" s="408"/>
      <c r="S387" s="408"/>
      <c r="T387" s="408"/>
    </row>
    <row r="388" spans="1:20" ht="21" customHeight="1" x14ac:dyDescent="0.25">
      <c r="A388" s="343">
        <v>2</v>
      </c>
      <c r="B388" s="628" t="s">
        <v>163</v>
      </c>
      <c r="C388" s="629" t="s">
        <v>163</v>
      </c>
      <c r="D388" s="608">
        <v>78.73</v>
      </c>
      <c r="E388" s="609">
        <v>78.73</v>
      </c>
      <c r="F388" s="608">
        <v>114.6</v>
      </c>
      <c r="G388" s="609">
        <v>114.6</v>
      </c>
      <c r="H388" s="608">
        <v>77.22</v>
      </c>
      <c r="I388" s="609">
        <v>77.22</v>
      </c>
      <c r="J388" s="608">
        <v>119.5</v>
      </c>
      <c r="K388" s="609">
        <v>119.5</v>
      </c>
      <c r="L388" s="171">
        <v>49.53</v>
      </c>
      <c r="O388" s="408"/>
      <c r="P388" s="408"/>
      <c r="Q388" s="408"/>
      <c r="R388" s="408"/>
      <c r="S388" s="408"/>
      <c r="T388" s="408"/>
    </row>
    <row r="389" spans="1:20" ht="19.5" customHeight="1" x14ac:dyDescent="0.25">
      <c r="A389" s="343">
        <v>3</v>
      </c>
      <c r="B389" s="628" t="s">
        <v>164</v>
      </c>
      <c r="C389" s="629" t="s">
        <v>164</v>
      </c>
      <c r="D389" s="608">
        <v>210.83</v>
      </c>
      <c r="E389" s="609">
        <v>210.83</v>
      </c>
      <c r="F389" s="608">
        <v>247.74</v>
      </c>
      <c r="G389" s="609">
        <v>247.74</v>
      </c>
      <c r="H389" s="608">
        <v>200.52</v>
      </c>
      <c r="I389" s="609">
        <v>200.52</v>
      </c>
      <c r="J389" s="608">
        <v>189.08</v>
      </c>
      <c r="K389" s="609">
        <v>189.08</v>
      </c>
      <c r="L389" s="171">
        <v>135.53</v>
      </c>
      <c r="O389" s="408"/>
      <c r="P389" s="408"/>
      <c r="Q389" s="408"/>
      <c r="R389" s="408"/>
      <c r="S389" s="408"/>
      <c r="T389" s="408"/>
    </row>
    <row r="390" spans="1:20" ht="21" customHeight="1" x14ac:dyDescent="0.25">
      <c r="A390" s="343">
        <v>4</v>
      </c>
      <c r="B390" s="628" t="s">
        <v>165</v>
      </c>
      <c r="C390" s="629" t="s">
        <v>165</v>
      </c>
      <c r="D390" s="608">
        <v>164.21</v>
      </c>
      <c r="E390" s="609">
        <v>164.21</v>
      </c>
      <c r="F390" s="608">
        <v>210.03</v>
      </c>
      <c r="G390" s="609">
        <v>210.03</v>
      </c>
      <c r="H390" s="608">
        <v>155.09</v>
      </c>
      <c r="I390" s="609">
        <v>155.09</v>
      </c>
      <c r="J390" s="608">
        <v>150.5</v>
      </c>
      <c r="K390" s="609">
        <v>150.5</v>
      </c>
      <c r="L390" s="171">
        <v>74.19</v>
      </c>
      <c r="O390" s="408"/>
      <c r="P390" s="408"/>
      <c r="Q390" s="408"/>
      <c r="R390" s="408"/>
      <c r="S390" s="408"/>
      <c r="T390" s="408"/>
    </row>
    <row r="391" spans="1:20" ht="19.5" customHeight="1" x14ac:dyDescent="0.25">
      <c r="A391" s="343">
        <v>5</v>
      </c>
      <c r="B391" s="628" t="s">
        <v>166</v>
      </c>
      <c r="C391" s="629" t="s">
        <v>166</v>
      </c>
      <c r="D391" s="608">
        <v>137.24</v>
      </c>
      <c r="E391" s="609">
        <v>137.24</v>
      </c>
      <c r="F391" s="608">
        <v>157.6</v>
      </c>
      <c r="G391" s="609">
        <v>157.6</v>
      </c>
      <c r="H391" s="608">
        <v>105.49</v>
      </c>
      <c r="I391" s="609">
        <v>105.49</v>
      </c>
      <c r="J391" s="608">
        <v>121.17</v>
      </c>
      <c r="K391" s="609">
        <v>121.17</v>
      </c>
      <c r="L391" s="171">
        <v>69.08</v>
      </c>
      <c r="O391" s="408"/>
      <c r="P391" s="408"/>
      <c r="Q391" s="408"/>
      <c r="R391" s="408"/>
      <c r="S391" s="408"/>
      <c r="T391" s="408"/>
    </row>
    <row r="392" spans="1:20" ht="22.5" customHeight="1" x14ac:dyDescent="0.25">
      <c r="A392" s="343">
        <v>6</v>
      </c>
      <c r="B392" s="628" t="s">
        <v>167</v>
      </c>
      <c r="C392" s="629" t="s">
        <v>167</v>
      </c>
      <c r="D392" s="608">
        <v>122.32</v>
      </c>
      <c r="E392" s="609">
        <v>122.32</v>
      </c>
      <c r="F392" s="608">
        <v>155.71</v>
      </c>
      <c r="G392" s="609">
        <v>155.71</v>
      </c>
      <c r="H392" s="608">
        <v>113.91</v>
      </c>
      <c r="I392" s="609">
        <v>113.91</v>
      </c>
      <c r="J392" s="608">
        <v>94.5</v>
      </c>
      <c r="K392" s="609">
        <v>94.5</v>
      </c>
      <c r="L392" s="171">
        <v>58.22</v>
      </c>
      <c r="M392" s="38"/>
      <c r="N392" s="38"/>
      <c r="O392" s="408"/>
      <c r="P392" s="408"/>
      <c r="Q392" s="408"/>
      <c r="R392" s="408"/>
      <c r="S392" s="408"/>
      <c r="T392" s="408"/>
    </row>
    <row r="393" spans="1:20" ht="21.75" customHeight="1" x14ac:dyDescent="0.25">
      <c r="A393" s="343">
        <v>7</v>
      </c>
      <c r="B393" s="628" t="s">
        <v>168</v>
      </c>
      <c r="C393" s="629" t="s">
        <v>168</v>
      </c>
      <c r="D393" s="608">
        <v>119.22</v>
      </c>
      <c r="E393" s="609">
        <v>119.22</v>
      </c>
      <c r="F393" s="608">
        <v>150</v>
      </c>
      <c r="G393" s="609">
        <v>150</v>
      </c>
      <c r="H393" s="608">
        <v>122.35</v>
      </c>
      <c r="I393" s="609">
        <v>122.35</v>
      </c>
      <c r="J393" s="608">
        <v>117.23</v>
      </c>
      <c r="K393" s="609">
        <v>117.23</v>
      </c>
      <c r="L393" s="171">
        <v>77.599999999999994</v>
      </c>
      <c r="M393" s="38"/>
      <c r="N393" s="38"/>
      <c r="O393" s="408"/>
      <c r="P393" s="408"/>
      <c r="Q393" s="408"/>
      <c r="R393" s="408"/>
      <c r="S393" s="408"/>
      <c r="T393" s="408"/>
    </row>
    <row r="394" spans="1:20" ht="33.75" customHeight="1" x14ac:dyDescent="0.25">
      <c r="A394" s="343">
        <v>8</v>
      </c>
      <c r="B394" s="628" t="s">
        <v>488</v>
      </c>
      <c r="C394" s="629" t="s">
        <v>169</v>
      </c>
      <c r="D394" s="608">
        <v>177.14</v>
      </c>
      <c r="E394" s="609">
        <v>177.14</v>
      </c>
      <c r="F394" s="608">
        <v>124.31</v>
      </c>
      <c r="G394" s="609">
        <v>124.31</v>
      </c>
      <c r="H394" s="608">
        <v>151.6</v>
      </c>
      <c r="I394" s="609">
        <v>151.6</v>
      </c>
      <c r="J394" s="608">
        <v>96.67</v>
      </c>
      <c r="K394" s="609">
        <v>96.67</v>
      </c>
      <c r="L394" s="171">
        <v>109.6</v>
      </c>
    </row>
    <row r="395" spans="1:20" ht="32.25" customHeight="1" x14ac:dyDescent="0.25">
      <c r="A395" s="343">
        <v>9</v>
      </c>
      <c r="B395" s="628" t="s">
        <v>487</v>
      </c>
      <c r="C395" s="629" t="s">
        <v>170</v>
      </c>
      <c r="D395" s="608">
        <v>186.72</v>
      </c>
      <c r="E395" s="609">
        <v>186.72</v>
      </c>
      <c r="F395" s="608">
        <v>240.48</v>
      </c>
      <c r="G395" s="609">
        <v>240.48</v>
      </c>
      <c r="H395" s="608">
        <v>163.93</v>
      </c>
      <c r="I395" s="609">
        <v>163.93</v>
      </c>
      <c r="J395" s="608">
        <v>180</v>
      </c>
      <c r="K395" s="609">
        <v>180</v>
      </c>
      <c r="L395" s="171">
        <v>105.24</v>
      </c>
    </row>
    <row r="396" spans="1:20" ht="18.75" customHeight="1" x14ac:dyDescent="0.25">
      <c r="A396" s="343">
        <v>10</v>
      </c>
      <c r="B396" s="628" t="s">
        <v>171</v>
      </c>
      <c r="C396" s="629" t="s">
        <v>171</v>
      </c>
      <c r="D396" s="608">
        <v>205.83</v>
      </c>
      <c r="E396" s="609">
        <v>205.83</v>
      </c>
      <c r="F396" s="608">
        <v>225.2</v>
      </c>
      <c r="G396" s="609">
        <v>225.2</v>
      </c>
      <c r="H396" s="608">
        <v>226.52</v>
      </c>
      <c r="I396" s="609">
        <v>226.52</v>
      </c>
      <c r="J396" s="608">
        <v>207</v>
      </c>
      <c r="K396" s="609">
        <v>207</v>
      </c>
      <c r="L396" s="171">
        <v>109.59</v>
      </c>
    </row>
    <row r="397" spans="1:20" ht="21.75" customHeight="1" x14ac:dyDescent="0.25">
      <c r="A397" s="343">
        <v>11</v>
      </c>
      <c r="B397" s="628" t="s">
        <v>172</v>
      </c>
      <c r="C397" s="629" t="s">
        <v>172</v>
      </c>
      <c r="D397" s="608">
        <v>83.5</v>
      </c>
      <c r="E397" s="609">
        <v>83.5</v>
      </c>
      <c r="F397" s="608">
        <v>147.47</v>
      </c>
      <c r="G397" s="609">
        <v>147.47</v>
      </c>
      <c r="H397" s="608">
        <v>101.26</v>
      </c>
      <c r="I397" s="609">
        <v>101.26</v>
      </c>
      <c r="J397" s="608">
        <v>87</v>
      </c>
      <c r="K397" s="609">
        <v>87</v>
      </c>
      <c r="L397" s="171">
        <v>53.43</v>
      </c>
    </row>
    <row r="398" spans="1:20" ht="20.25" customHeight="1" x14ac:dyDescent="0.25">
      <c r="A398" s="343">
        <v>12</v>
      </c>
      <c r="B398" s="628" t="s">
        <v>173</v>
      </c>
      <c r="C398" s="629" t="s">
        <v>173</v>
      </c>
      <c r="D398" s="608">
        <v>114.67</v>
      </c>
      <c r="E398" s="609">
        <v>114.67</v>
      </c>
      <c r="F398" s="608">
        <v>201</v>
      </c>
      <c r="G398" s="609">
        <v>201</v>
      </c>
      <c r="H398" s="608">
        <v>95.17</v>
      </c>
      <c r="I398" s="609">
        <v>95.17</v>
      </c>
      <c r="J398" s="608">
        <v>93</v>
      </c>
      <c r="K398" s="609">
        <v>93</v>
      </c>
      <c r="L398" s="171">
        <v>43.37</v>
      </c>
    </row>
    <row r="399" spans="1:20" ht="18.75" customHeight="1" x14ac:dyDescent="0.25">
      <c r="A399" s="343">
        <v>13</v>
      </c>
      <c r="B399" s="628" t="s">
        <v>174</v>
      </c>
      <c r="C399" s="629" t="s">
        <v>174</v>
      </c>
      <c r="D399" s="608">
        <v>334.5</v>
      </c>
      <c r="E399" s="609">
        <v>334.5</v>
      </c>
      <c r="F399" s="608">
        <v>632</v>
      </c>
      <c r="G399" s="609">
        <v>632</v>
      </c>
      <c r="H399" s="608">
        <v>302.89</v>
      </c>
      <c r="I399" s="609">
        <v>302.89</v>
      </c>
      <c r="J399" s="608">
        <v>354</v>
      </c>
      <c r="K399" s="609">
        <v>354</v>
      </c>
      <c r="L399" s="171">
        <v>164.31</v>
      </c>
    </row>
    <row r="400" spans="1:20" ht="19.5" customHeight="1" x14ac:dyDescent="0.25">
      <c r="A400" s="343">
        <v>14</v>
      </c>
      <c r="B400" s="628" t="s">
        <v>175</v>
      </c>
      <c r="C400" s="629" t="s">
        <v>175</v>
      </c>
      <c r="D400" s="608">
        <v>321.5</v>
      </c>
      <c r="E400" s="609">
        <v>321.5</v>
      </c>
      <c r="F400" s="608">
        <v>688</v>
      </c>
      <c r="G400" s="609">
        <v>688</v>
      </c>
      <c r="H400" s="608">
        <v>525.5</v>
      </c>
      <c r="I400" s="609">
        <v>525.5</v>
      </c>
      <c r="J400" s="608">
        <v>446</v>
      </c>
      <c r="K400" s="609">
        <v>446</v>
      </c>
      <c r="L400" s="171">
        <v>234.11</v>
      </c>
    </row>
    <row r="401" spans="1:14" ht="18.75" customHeight="1" x14ac:dyDescent="0.25">
      <c r="A401" s="343">
        <v>15</v>
      </c>
      <c r="B401" s="628" t="s">
        <v>176</v>
      </c>
      <c r="C401" s="629" t="s">
        <v>176</v>
      </c>
      <c r="D401" s="608">
        <v>135.30000000000001</v>
      </c>
      <c r="E401" s="609">
        <v>135.30000000000001</v>
      </c>
      <c r="F401" s="608">
        <v>182.33</v>
      </c>
      <c r="G401" s="609">
        <v>182.33</v>
      </c>
      <c r="H401" s="608">
        <v>141.30000000000001</v>
      </c>
      <c r="I401" s="609">
        <v>141.30000000000001</v>
      </c>
      <c r="J401" s="608">
        <v>103</v>
      </c>
      <c r="K401" s="609">
        <v>103</v>
      </c>
      <c r="L401" s="171">
        <v>73.77</v>
      </c>
      <c r="M401" s="25"/>
      <c r="N401" s="25"/>
    </row>
    <row r="402" spans="1:14" ht="18" customHeight="1" x14ac:dyDescent="0.25">
      <c r="A402" s="343">
        <v>16</v>
      </c>
      <c r="B402" s="628" t="s">
        <v>177</v>
      </c>
      <c r="C402" s="629" t="s">
        <v>177</v>
      </c>
      <c r="D402" s="608">
        <v>136</v>
      </c>
      <c r="E402" s="609">
        <v>136</v>
      </c>
      <c r="F402" s="608">
        <v>221.33</v>
      </c>
      <c r="G402" s="609">
        <v>221.33</v>
      </c>
      <c r="H402" s="608">
        <v>145.1</v>
      </c>
      <c r="I402" s="609">
        <v>145.1</v>
      </c>
      <c r="J402" s="608">
        <v>93</v>
      </c>
      <c r="K402" s="609">
        <v>93</v>
      </c>
      <c r="L402" s="171">
        <v>87.12</v>
      </c>
    </row>
    <row r="403" spans="1:14" ht="19.5" customHeight="1" x14ac:dyDescent="0.25">
      <c r="A403" s="343">
        <v>17</v>
      </c>
      <c r="B403" s="628" t="s">
        <v>178</v>
      </c>
      <c r="C403" s="629" t="s">
        <v>178</v>
      </c>
      <c r="D403" s="608">
        <v>103.5</v>
      </c>
      <c r="E403" s="609">
        <v>103.5</v>
      </c>
      <c r="F403" s="608">
        <v>157.30000000000001</v>
      </c>
      <c r="G403" s="609">
        <v>157.30000000000001</v>
      </c>
      <c r="H403" s="608">
        <v>90.35</v>
      </c>
      <c r="I403" s="609">
        <v>90.35</v>
      </c>
      <c r="J403" s="608">
        <v>92</v>
      </c>
      <c r="K403" s="609">
        <v>92</v>
      </c>
      <c r="L403" s="171">
        <v>46.92</v>
      </c>
    </row>
    <row r="404" spans="1:14" ht="18.75" customHeight="1" x14ac:dyDescent="0.25">
      <c r="A404" s="343">
        <v>18</v>
      </c>
      <c r="B404" s="628" t="s">
        <v>179</v>
      </c>
      <c r="C404" s="629" t="s">
        <v>179</v>
      </c>
      <c r="D404" s="608">
        <v>321</v>
      </c>
      <c r="E404" s="609">
        <v>321</v>
      </c>
      <c r="F404" s="608">
        <v>472.6</v>
      </c>
      <c r="G404" s="609">
        <v>472.6</v>
      </c>
      <c r="H404" s="608">
        <v>288.76</v>
      </c>
      <c r="I404" s="609">
        <v>288.76</v>
      </c>
      <c r="J404" s="608">
        <v>299</v>
      </c>
      <c r="K404" s="609">
        <v>299</v>
      </c>
      <c r="L404" s="171">
        <v>199.85</v>
      </c>
    </row>
    <row r="405" spans="1:14" ht="19.5" customHeight="1" x14ac:dyDescent="0.25">
      <c r="A405" s="343">
        <v>19</v>
      </c>
      <c r="B405" s="628" t="s">
        <v>180</v>
      </c>
      <c r="C405" s="629" t="s">
        <v>180</v>
      </c>
      <c r="D405" s="608">
        <v>293</v>
      </c>
      <c r="E405" s="609">
        <v>293</v>
      </c>
      <c r="F405" s="608">
        <v>544</v>
      </c>
      <c r="G405" s="609">
        <v>544</v>
      </c>
      <c r="H405" s="608">
        <v>280.2</v>
      </c>
      <c r="I405" s="609">
        <v>280.2</v>
      </c>
      <c r="J405" s="608">
        <v>301</v>
      </c>
      <c r="K405" s="609">
        <v>301</v>
      </c>
      <c r="L405" s="171">
        <v>175.88</v>
      </c>
    </row>
    <row r="406" spans="1:14" ht="20.25" customHeight="1" x14ac:dyDescent="0.25">
      <c r="A406" s="343">
        <v>20</v>
      </c>
      <c r="B406" s="628" t="s">
        <v>181</v>
      </c>
      <c r="C406" s="629" t="s">
        <v>181</v>
      </c>
      <c r="D406" s="608">
        <v>760.17</v>
      </c>
      <c r="E406" s="609">
        <v>760.17</v>
      </c>
      <c r="F406" s="608">
        <v>893.2</v>
      </c>
      <c r="G406" s="609">
        <v>893.2</v>
      </c>
      <c r="H406" s="608">
        <v>733.85</v>
      </c>
      <c r="I406" s="609">
        <v>733.85</v>
      </c>
      <c r="J406" s="608">
        <v>626</v>
      </c>
      <c r="K406" s="609">
        <v>626</v>
      </c>
      <c r="L406" s="171">
        <v>464.8</v>
      </c>
    </row>
    <row r="407" spans="1:14" ht="18" customHeight="1" x14ac:dyDescent="0.25">
      <c r="A407" s="343">
        <v>21</v>
      </c>
      <c r="B407" s="628" t="s">
        <v>182</v>
      </c>
      <c r="C407" s="629" t="s">
        <v>182</v>
      </c>
      <c r="D407" s="608">
        <v>330.17</v>
      </c>
      <c r="E407" s="609">
        <v>330.17</v>
      </c>
      <c r="F407" s="608">
        <v>616</v>
      </c>
      <c r="G407" s="609">
        <v>616</v>
      </c>
      <c r="H407" s="608">
        <v>319.3</v>
      </c>
      <c r="I407" s="609">
        <v>319.3</v>
      </c>
      <c r="J407" s="608">
        <v>284</v>
      </c>
      <c r="K407" s="609">
        <v>284</v>
      </c>
      <c r="L407" s="171">
        <v>174.04</v>
      </c>
    </row>
    <row r="408" spans="1:14" ht="17.25" customHeight="1" x14ac:dyDescent="0.25">
      <c r="A408" s="343">
        <v>22</v>
      </c>
      <c r="B408" s="628" t="s">
        <v>183</v>
      </c>
      <c r="C408" s="629" t="s">
        <v>183</v>
      </c>
      <c r="D408" s="608">
        <v>124.83</v>
      </c>
      <c r="E408" s="609">
        <v>124.83</v>
      </c>
      <c r="F408" s="608">
        <v>161.19999999999999</v>
      </c>
      <c r="G408" s="609">
        <v>161.19999999999999</v>
      </c>
      <c r="H408" s="608">
        <v>91.2</v>
      </c>
      <c r="I408" s="609">
        <v>91.2</v>
      </c>
      <c r="J408" s="608">
        <v>148</v>
      </c>
      <c r="K408" s="609">
        <v>148</v>
      </c>
      <c r="L408" s="171">
        <v>80.59</v>
      </c>
    </row>
    <row r="409" spans="1:14" ht="16.5" customHeight="1" x14ac:dyDescent="0.25">
      <c r="A409" s="343">
        <v>23</v>
      </c>
      <c r="B409" s="628" t="s">
        <v>184</v>
      </c>
      <c r="C409" s="629" t="s">
        <v>184</v>
      </c>
      <c r="D409" s="608">
        <v>395.33</v>
      </c>
      <c r="E409" s="609">
        <v>395.33</v>
      </c>
      <c r="F409" s="608">
        <v>524</v>
      </c>
      <c r="G409" s="609">
        <v>524</v>
      </c>
      <c r="H409" s="608">
        <v>380.92</v>
      </c>
      <c r="I409" s="609">
        <v>380.92</v>
      </c>
      <c r="J409" s="608">
        <v>360</v>
      </c>
      <c r="K409" s="609">
        <v>360</v>
      </c>
      <c r="L409" s="171">
        <v>376.29</v>
      </c>
      <c r="M409" s="25"/>
      <c r="N409" s="25"/>
    </row>
    <row r="410" spans="1:14" ht="17.25" customHeight="1" x14ac:dyDescent="0.25">
      <c r="A410" s="343">
        <v>24</v>
      </c>
      <c r="B410" s="628" t="s">
        <v>185</v>
      </c>
      <c r="C410" s="629" t="s">
        <v>185</v>
      </c>
      <c r="D410" s="608">
        <v>377.14</v>
      </c>
      <c r="E410" s="609">
        <v>377.14</v>
      </c>
      <c r="F410" s="608">
        <v>516</v>
      </c>
      <c r="G410" s="609">
        <v>516</v>
      </c>
      <c r="H410" s="608">
        <v>409.76</v>
      </c>
      <c r="I410" s="609">
        <v>409.76</v>
      </c>
      <c r="J410" s="608">
        <v>323.87</v>
      </c>
      <c r="K410" s="609">
        <v>323.87</v>
      </c>
      <c r="L410" s="171">
        <v>282.42</v>
      </c>
    </row>
    <row r="411" spans="1:14" ht="21" customHeight="1" x14ac:dyDescent="0.25">
      <c r="A411" s="343">
        <v>25</v>
      </c>
      <c r="B411" s="628" t="s">
        <v>186</v>
      </c>
      <c r="C411" s="629" t="s">
        <v>186</v>
      </c>
      <c r="D411" s="608">
        <v>499.9</v>
      </c>
      <c r="E411" s="609">
        <v>499.9</v>
      </c>
      <c r="F411" s="608">
        <v>499.9</v>
      </c>
      <c r="G411" s="609">
        <v>499.9</v>
      </c>
      <c r="H411" s="608">
        <v>661.22</v>
      </c>
      <c r="I411" s="609">
        <v>661.22</v>
      </c>
      <c r="J411" s="608">
        <v>661.22</v>
      </c>
      <c r="K411" s="609">
        <v>661.22</v>
      </c>
      <c r="L411" s="171">
        <v>540.98</v>
      </c>
    </row>
    <row r="412" spans="1:14" ht="22.5" customHeight="1" x14ac:dyDescent="0.25">
      <c r="A412" s="343">
        <v>26</v>
      </c>
      <c r="B412" s="628" t="s">
        <v>187</v>
      </c>
      <c r="C412" s="629" t="s">
        <v>187</v>
      </c>
      <c r="D412" s="608">
        <v>871.02</v>
      </c>
      <c r="E412" s="609">
        <v>871.02</v>
      </c>
      <c r="F412" s="608">
        <v>871.02</v>
      </c>
      <c r="G412" s="609">
        <v>871.02</v>
      </c>
      <c r="H412" s="608">
        <v>871.02</v>
      </c>
      <c r="I412" s="609">
        <v>871.02</v>
      </c>
      <c r="J412" s="608">
        <v>871.02</v>
      </c>
      <c r="K412" s="609">
        <v>871.02</v>
      </c>
      <c r="L412" s="171">
        <v>716.59</v>
      </c>
    </row>
    <row r="413" spans="1:14" ht="18" customHeight="1" x14ac:dyDescent="0.25">
      <c r="A413" s="343">
        <v>27</v>
      </c>
      <c r="B413" s="628" t="s">
        <v>188</v>
      </c>
      <c r="C413" s="629" t="s">
        <v>188</v>
      </c>
      <c r="D413" s="608">
        <v>559</v>
      </c>
      <c r="E413" s="609">
        <v>559</v>
      </c>
      <c r="F413" s="608">
        <v>559</v>
      </c>
      <c r="G413" s="609">
        <v>559</v>
      </c>
      <c r="H413" s="608">
        <v>486.99</v>
      </c>
      <c r="I413" s="609">
        <v>486.99</v>
      </c>
      <c r="J413" s="608">
        <v>522.5</v>
      </c>
      <c r="K413" s="609">
        <v>522.5</v>
      </c>
      <c r="L413" s="171">
        <v>398.87</v>
      </c>
    </row>
    <row r="414" spans="1:14" ht="19.5" customHeight="1" x14ac:dyDescent="0.25">
      <c r="A414" s="343">
        <v>28</v>
      </c>
      <c r="B414" s="628" t="s">
        <v>486</v>
      </c>
      <c r="C414" s="629" t="s">
        <v>189</v>
      </c>
      <c r="D414" s="608">
        <v>387.17</v>
      </c>
      <c r="E414" s="609">
        <v>387.17</v>
      </c>
      <c r="F414" s="608">
        <v>507.6</v>
      </c>
      <c r="G414" s="609">
        <v>507.6</v>
      </c>
      <c r="H414" s="608">
        <v>362.25</v>
      </c>
      <c r="I414" s="609">
        <v>362.25</v>
      </c>
      <c r="J414" s="608">
        <v>441</v>
      </c>
      <c r="K414" s="609">
        <v>441</v>
      </c>
      <c r="L414" s="171">
        <v>247.93</v>
      </c>
    </row>
    <row r="415" spans="1:14" ht="18" customHeight="1" x14ac:dyDescent="0.25">
      <c r="A415" s="343">
        <v>29</v>
      </c>
      <c r="B415" s="628" t="s">
        <v>190</v>
      </c>
      <c r="C415" s="629" t="s">
        <v>190</v>
      </c>
      <c r="D415" s="608">
        <v>451</v>
      </c>
      <c r="E415" s="609">
        <v>451</v>
      </c>
      <c r="F415" s="608">
        <v>451</v>
      </c>
      <c r="G415" s="609">
        <v>451</v>
      </c>
      <c r="H415" s="608">
        <v>377.49</v>
      </c>
      <c r="I415" s="609">
        <v>377.49</v>
      </c>
      <c r="J415" s="608">
        <v>305</v>
      </c>
      <c r="K415" s="609">
        <v>305</v>
      </c>
      <c r="L415" s="171">
        <v>310.8</v>
      </c>
      <c r="M415" s="25"/>
      <c r="N415" s="25"/>
    </row>
    <row r="416" spans="1:14" s="24" customFormat="1" ht="19.5" customHeight="1" x14ac:dyDescent="0.25">
      <c r="A416" s="343">
        <v>30</v>
      </c>
      <c r="B416" s="628" t="s">
        <v>191</v>
      </c>
      <c r="C416" s="629" t="s">
        <v>191</v>
      </c>
      <c r="D416" s="608">
        <v>508.33</v>
      </c>
      <c r="E416" s="609">
        <v>508.33</v>
      </c>
      <c r="F416" s="608">
        <v>683.22</v>
      </c>
      <c r="G416" s="609">
        <v>683.22</v>
      </c>
      <c r="H416" s="608">
        <v>553.1</v>
      </c>
      <c r="I416" s="609">
        <v>553.1</v>
      </c>
      <c r="J416" s="608">
        <v>367</v>
      </c>
      <c r="K416" s="609">
        <v>367</v>
      </c>
      <c r="L416" s="171">
        <v>287.89999999999998</v>
      </c>
    </row>
    <row r="417" spans="1:14" s="24" customFormat="1" ht="33" customHeight="1" x14ac:dyDescent="0.25">
      <c r="A417" s="343">
        <v>31</v>
      </c>
      <c r="B417" s="628" t="s">
        <v>296</v>
      </c>
      <c r="C417" s="629" t="s">
        <v>296</v>
      </c>
      <c r="D417" s="608">
        <v>167.26</v>
      </c>
      <c r="E417" s="609">
        <v>167.26</v>
      </c>
      <c r="F417" s="608">
        <v>245.64</v>
      </c>
      <c r="G417" s="609">
        <v>245.64</v>
      </c>
      <c r="H417" s="608">
        <v>164.61</v>
      </c>
      <c r="I417" s="609">
        <v>164.61</v>
      </c>
      <c r="J417" s="608">
        <v>182</v>
      </c>
      <c r="K417" s="609">
        <v>182</v>
      </c>
      <c r="L417" s="171">
        <v>75.56</v>
      </c>
    </row>
    <row r="418" spans="1:14" s="24" customFormat="1" ht="19.5" customHeight="1" x14ac:dyDescent="0.25">
      <c r="A418" s="343">
        <v>32</v>
      </c>
      <c r="B418" s="628" t="s">
        <v>192</v>
      </c>
      <c r="C418" s="629" t="s">
        <v>192</v>
      </c>
      <c r="D418" s="608">
        <v>300.92</v>
      </c>
      <c r="E418" s="609">
        <v>300.92</v>
      </c>
      <c r="F418" s="608">
        <v>501.81</v>
      </c>
      <c r="G418" s="609">
        <v>501.81</v>
      </c>
      <c r="H418" s="608">
        <v>219.07</v>
      </c>
      <c r="I418" s="609">
        <v>219.07</v>
      </c>
      <c r="J418" s="608">
        <v>189.89</v>
      </c>
      <c r="K418" s="609">
        <v>189.89</v>
      </c>
      <c r="L418" s="171">
        <v>116.18</v>
      </c>
    </row>
    <row r="419" spans="1:14" s="24" customFormat="1" ht="18" customHeight="1" x14ac:dyDescent="0.25">
      <c r="A419" s="343">
        <v>33</v>
      </c>
      <c r="B419" s="628" t="s">
        <v>193</v>
      </c>
      <c r="C419" s="629" t="s">
        <v>193</v>
      </c>
      <c r="D419" s="608">
        <v>815.46</v>
      </c>
      <c r="E419" s="609">
        <v>815.46</v>
      </c>
      <c r="F419" s="608">
        <v>746</v>
      </c>
      <c r="G419" s="609">
        <v>746</v>
      </c>
      <c r="H419" s="608">
        <v>591.52</v>
      </c>
      <c r="I419" s="609">
        <v>591.52</v>
      </c>
      <c r="J419" s="608">
        <v>587.78</v>
      </c>
      <c r="K419" s="609">
        <v>587.78</v>
      </c>
      <c r="L419" s="171">
        <v>286.8</v>
      </c>
    </row>
    <row r="420" spans="1:14" s="24" customFormat="1" ht="19.5" customHeight="1" x14ac:dyDescent="0.25">
      <c r="A420" s="343">
        <v>34</v>
      </c>
      <c r="B420" s="628" t="s">
        <v>194</v>
      </c>
      <c r="C420" s="629" t="s">
        <v>194</v>
      </c>
      <c r="D420" s="608">
        <v>1296.48</v>
      </c>
      <c r="E420" s="609">
        <v>1296.48</v>
      </c>
      <c r="F420" s="608">
        <v>1541.78</v>
      </c>
      <c r="G420" s="609">
        <v>1541.78</v>
      </c>
      <c r="H420" s="608">
        <v>1189.0999999999999</v>
      </c>
      <c r="I420" s="609">
        <v>1189.0999999999999</v>
      </c>
      <c r="J420" s="608">
        <v>1300.9000000000001</v>
      </c>
      <c r="K420" s="609">
        <v>1300.9000000000001</v>
      </c>
      <c r="L420" s="171">
        <v>998.17</v>
      </c>
    </row>
    <row r="421" spans="1:14" ht="18" customHeight="1" x14ac:dyDescent="0.25">
      <c r="A421" s="343">
        <v>35</v>
      </c>
      <c r="B421" s="628" t="s">
        <v>485</v>
      </c>
      <c r="C421" s="629" t="s">
        <v>195</v>
      </c>
      <c r="D421" s="608">
        <v>1053.67</v>
      </c>
      <c r="E421" s="609">
        <v>1053.67</v>
      </c>
      <c r="F421" s="608">
        <v>1105.0999999999999</v>
      </c>
      <c r="G421" s="609">
        <v>1105.0999999999999</v>
      </c>
      <c r="H421" s="608">
        <v>839.42</v>
      </c>
      <c r="I421" s="609">
        <v>839.42</v>
      </c>
      <c r="J421" s="608">
        <v>870</v>
      </c>
      <c r="K421" s="609">
        <v>870</v>
      </c>
      <c r="L421" s="171">
        <v>454.79</v>
      </c>
    </row>
    <row r="422" spans="1:14" ht="19.5" customHeight="1" x14ac:dyDescent="0.25">
      <c r="A422" s="343">
        <v>36</v>
      </c>
      <c r="B422" s="628" t="s">
        <v>196</v>
      </c>
      <c r="C422" s="629" t="s">
        <v>196</v>
      </c>
      <c r="D422" s="608">
        <v>877.67</v>
      </c>
      <c r="E422" s="609">
        <v>877.67</v>
      </c>
      <c r="F422" s="608">
        <v>1300</v>
      </c>
      <c r="G422" s="609">
        <v>1300</v>
      </c>
      <c r="H422" s="608">
        <v>1059.3</v>
      </c>
      <c r="I422" s="609">
        <v>1059.3</v>
      </c>
      <c r="J422" s="608">
        <v>1270</v>
      </c>
      <c r="K422" s="609">
        <v>1270</v>
      </c>
      <c r="L422" s="171">
        <v>786.16</v>
      </c>
      <c r="M422" s="25"/>
      <c r="N422" s="25"/>
    </row>
    <row r="423" spans="1:14" ht="18" customHeight="1" x14ac:dyDescent="0.25">
      <c r="A423" s="343">
        <v>37</v>
      </c>
      <c r="B423" s="628" t="s">
        <v>295</v>
      </c>
      <c r="C423" s="629" t="s">
        <v>295</v>
      </c>
      <c r="D423" s="608">
        <v>157.5</v>
      </c>
      <c r="E423" s="609">
        <v>157.5</v>
      </c>
      <c r="F423" s="608">
        <v>285</v>
      </c>
      <c r="G423" s="609">
        <v>285</v>
      </c>
      <c r="H423" s="608">
        <v>149.68</v>
      </c>
      <c r="I423" s="609">
        <v>149.68</v>
      </c>
      <c r="J423" s="608">
        <v>187</v>
      </c>
      <c r="K423" s="609">
        <v>187</v>
      </c>
      <c r="L423" s="171">
        <v>105.43</v>
      </c>
    </row>
    <row r="424" spans="1:14" ht="20.25" customHeight="1" x14ac:dyDescent="0.25">
      <c r="A424" s="343">
        <v>38</v>
      </c>
      <c r="B424" s="628" t="s">
        <v>197</v>
      </c>
      <c r="C424" s="629" t="s">
        <v>197</v>
      </c>
      <c r="D424" s="608">
        <v>362.5</v>
      </c>
      <c r="E424" s="609">
        <v>362.5</v>
      </c>
      <c r="F424" s="608">
        <v>661.11</v>
      </c>
      <c r="G424" s="609">
        <v>661.11</v>
      </c>
      <c r="H424" s="608">
        <v>341.09</v>
      </c>
      <c r="I424" s="609">
        <v>341.09</v>
      </c>
      <c r="J424" s="608">
        <v>333.34</v>
      </c>
      <c r="K424" s="609">
        <v>333.34</v>
      </c>
      <c r="L424" s="171">
        <v>247.53</v>
      </c>
    </row>
    <row r="425" spans="1:14" ht="19.5" customHeight="1" x14ac:dyDescent="0.25">
      <c r="A425" s="343">
        <v>39</v>
      </c>
      <c r="B425" s="628" t="s">
        <v>198</v>
      </c>
      <c r="C425" s="629" t="s">
        <v>198</v>
      </c>
      <c r="D425" s="608">
        <v>200.65</v>
      </c>
      <c r="E425" s="609">
        <v>200.65</v>
      </c>
      <c r="F425" s="608">
        <v>285.86</v>
      </c>
      <c r="G425" s="609">
        <v>285.86</v>
      </c>
      <c r="H425" s="608">
        <v>203.22</v>
      </c>
      <c r="I425" s="609">
        <v>203.22</v>
      </c>
      <c r="J425" s="608">
        <v>222.67</v>
      </c>
      <c r="K425" s="609">
        <v>222.67</v>
      </c>
      <c r="L425" s="171">
        <v>127.74</v>
      </c>
    </row>
    <row r="426" spans="1:14" ht="19.5" customHeight="1" x14ac:dyDescent="0.25">
      <c r="A426" s="343">
        <v>40</v>
      </c>
      <c r="B426" s="628" t="s">
        <v>199</v>
      </c>
      <c r="C426" s="629" t="s">
        <v>199</v>
      </c>
      <c r="D426" s="608">
        <v>64.17</v>
      </c>
      <c r="E426" s="609">
        <v>64.17</v>
      </c>
      <c r="F426" s="608">
        <v>100</v>
      </c>
      <c r="G426" s="609">
        <v>100</v>
      </c>
      <c r="H426" s="608">
        <v>47.59</v>
      </c>
      <c r="I426" s="609">
        <v>47.59</v>
      </c>
      <c r="J426" s="608">
        <v>88</v>
      </c>
      <c r="K426" s="609">
        <v>88</v>
      </c>
      <c r="L426" s="171">
        <v>32.75</v>
      </c>
    </row>
    <row r="427" spans="1:14" ht="21" customHeight="1" x14ac:dyDescent="0.25">
      <c r="A427" s="343">
        <v>41</v>
      </c>
      <c r="B427" s="628" t="s">
        <v>200</v>
      </c>
      <c r="C427" s="629" t="s">
        <v>200</v>
      </c>
      <c r="D427" s="608">
        <v>1566.67</v>
      </c>
      <c r="E427" s="609">
        <v>1566.67</v>
      </c>
      <c r="F427" s="608">
        <v>1630.67</v>
      </c>
      <c r="G427" s="609">
        <v>1630.67</v>
      </c>
      <c r="H427" s="608">
        <v>1697.83</v>
      </c>
      <c r="I427" s="609">
        <v>1697.83</v>
      </c>
      <c r="J427" s="608">
        <v>1310</v>
      </c>
      <c r="K427" s="609">
        <v>1310</v>
      </c>
      <c r="L427" s="171">
        <v>1086.96</v>
      </c>
    </row>
    <row r="428" spans="1:14" s="12" customFormat="1" ht="18.75" customHeight="1" x14ac:dyDescent="0.25">
      <c r="A428" s="343">
        <v>42</v>
      </c>
      <c r="B428" s="628" t="s">
        <v>483</v>
      </c>
      <c r="C428" s="629" t="s">
        <v>201</v>
      </c>
      <c r="D428" s="608">
        <v>2572.1999999999998</v>
      </c>
      <c r="E428" s="609">
        <v>2572.1999999999998</v>
      </c>
      <c r="F428" s="608">
        <v>2345.83</v>
      </c>
      <c r="G428" s="609">
        <v>2345.83</v>
      </c>
      <c r="H428" s="608">
        <v>1924.07</v>
      </c>
      <c r="I428" s="609">
        <v>1924.07</v>
      </c>
      <c r="J428" s="608">
        <v>2425</v>
      </c>
      <c r="K428" s="609">
        <v>2425</v>
      </c>
      <c r="L428" s="171">
        <v>1961.09</v>
      </c>
    </row>
    <row r="429" spans="1:14" s="25" customFormat="1" ht="19.5" customHeight="1" x14ac:dyDescent="0.25">
      <c r="A429" s="343">
        <v>43</v>
      </c>
      <c r="B429" s="628" t="s">
        <v>484</v>
      </c>
      <c r="C429" s="629" t="s">
        <v>294</v>
      </c>
      <c r="D429" s="608">
        <v>181.67</v>
      </c>
      <c r="E429" s="609">
        <v>181.67</v>
      </c>
      <c r="F429" s="608">
        <v>209.97</v>
      </c>
      <c r="G429" s="609">
        <v>209.97</v>
      </c>
      <c r="H429" s="608">
        <v>255.66</v>
      </c>
      <c r="I429" s="609">
        <v>255.66</v>
      </c>
      <c r="J429" s="608">
        <v>245.92</v>
      </c>
      <c r="K429" s="609">
        <v>245.92</v>
      </c>
      <c r="L429" s="171">
        <v>145.9</v>
      </c>
    </row>
    <row r="430" spans="1:14" ht="10.5" customHeight="1" x14ac:dyDescent="0.2">
      <c r="A430" s="73"/>
      <c r="B430" s="73"/>
      <c r="C430" s="73"/>
      <c r="D430" s="73"/>
      <c r="E430" s="73"/>
      <c r="F430" s="73"/>
      <c r="G430" s="73"/>
      <c r="H430" s="73"/>
      <c r="I430" s="73"/>
      <c r="J430" s="73"/>
      <c r="K430" s="73"/>
      <c r="L430" s="73"/>
    </row>
    <row r="431" spans="1:14" s="25" customFormat="1" ht="6.75" customHeight="1" x14ac:dyDescent="0.25">
      <c r="A431" s="75"/>
      <c r="B431" s="79"/>
      <c r="C431" s="79"/>
      <c r="D431" s="79"/>
      <c r="E431" s="79"/>
      <c r="F431" s="79"/>
      <c r="G431" s="80"/>
      <c r="H431" s="81"/>
      <c r="I431" s="81"/>
      <c r="J431" s="82"/>
      <c r="K431" s="82"/>
      <c r="L431" s="51"/>
    </row>
    <row r="432" spans="1:14" s="25" customFormat="1" ht="24" customHeight="1" x14ac:dyDescent="0.2">
      <c r="A432" s="796" t="s">
        <v>521</v>
      </c>
      <c r="B432" s="797"/>
      <c r="C432" s="797"/>
      <c r="D432" s="797"/>
      <c r="E432" s="797"/>
      <c r="F432" s="797"/>
      <c r="G432" s="797"/>
      <c r="H432" s="797"/>
      <c r="I432" s="797"/>
      <c r="J432" s="797"/>
      <c r="K432" s="797"/>
      <c r="L432" s="798"/>
    </row>
    <row r="433" spans="1:22" s="25" customFormat="1" ht="21.75" customHeight="1" x14ac:dyDescent="0.2">
      <c r="A433" s="378" t="s">
        <v>5</v>
      </c>
      <c r="B433" s="474" t="s">
        <v>18</v>
      </c>
      <c r="C433" s="474"/>
      <c r="D433" s="474"/>
      <c r="E433" s="474"/>
      <c r="F433" s="521" t="s">
        <v>7</v>
      </c>
      <c r="G433" s="521"/>
      <c r="H433" s="459" t="s">
        <v>524</v>
      </c>
      <c r="I433" s="459"/>
      <c r="J433" s="459" t="s">
        <v>525</v>
      </c>
      <c r="K433" s="459"/>
      <c r="L433" s="379" t="s">
        <v>19</v>
      </c>
      <c r="M433" s="109"/>
      <c r="O433" s="33"/>
      <c r="P433" s="106"/>
      <c r="Q433" s="106"/>
    </row>
    <row r="434" spans="1:22" s="25" customFormat="1" ht="36" customHeight="1" x14ac:dyDescent="0.25">
      <c r="A434" s="377">
        <v>1</v>
      </c>
      <c r="B434" s="558" t="s">
        <v>287</v>
      </c>
      <c r="C434" s="559"/>
      <c r="D434" s="559"/>
      <c r="E434" s="560"/>
      <c r="F434" s="696" t="s">
        <v>68</v>
      </c>
      <c r="G434" s="696" t="s">
        <v>69</v>
      </c>
      <c r="H434" s="630">
        <v>75800528</v>
      </c>
      <c r="I434" s="631"/>
      <c r="J434" s="630">
        <v>108787488</v>
      </c>
      <c r="K434" s="631"/>
      <c r="L434" s="98">
        <f>J434/H434*100</f>
        <v>143.5</v>
      </c>
      <c r="M434" s="109"/>
      <c r="O434" s="910"/>
      <c r="P434" s="969"/>
      <c r="Q434" s="969"/>
      <c r="R434" s="969"/>
      <c r="S434" s="969"/>
      <c r="T434" s="969"/>
      <c r="U434" s="970"/>
      <c r="V434" s="970"/>
    </row>
    <row r="435" spans="1:22" ht="22.5" customHeight="1" x14ac:dyDescent="0.25">
      <c r="A435" s="39"/>
      <c r="B435" s="912" t="s">
        <v>9</v>
      </c>
      <c r="C435" s="913"/>
      <c r="D435" s="913"/>
      <c r="E435" s="914"/>
      <c r="F435" s="594"/>
      <c r="G435" s="594"/>
      <c r="H435" s="581"/>
      <c r="I435" s="582"/>
      <c r="J435" s="581"/>
      <c r="K435" s="582"/>
      <c r="L435" s="381"/>
      <c r="M435" s="109"/>
      <c r="O435" s="970"/>
      <c r="P435" s="970"/>
      <c r="Q435" s="970"/>
      <c r="R435" s="970"/>
      <c r="S435" s="970"/>
      <c r="T435" s="970"/>
      <c r="U435" s="970"/>
      <c r="V435" s="970"/>
    </row>
    <row r="436" spans="1:22" ht="24.75" customHeight="1" x14ac:dyDescent="0.25">
      <c r="A436" s="39" t="s">
        <v>10</v>
      </c>
      <c r="B436" s="467" t="s">
        <v>22</v>
      </c>
      <c r="C436" s="468"/>
      <c r="D436" s="468"/>
      <c r="E436" s="469"/>
      <c r="F436" s="594" t="s">
        <v>68</v>
      </c>
      <c r="G436" s="594" t="s">
        <v>69</v>
      </c>
      <c r="H436" s="581">
        <v>12151</v>
      </c>
      <c r="I436" s="582"/>
      <c r="J436" s="581">
        <v>11599</v>
      </c>
      <c r="K436" s="582"/>
      <c r="L436" s="381">
        <f>J436/H436*100</f>
        <v>95.5</v>
      </c>
      <c r="M436" s="109"/>
      <c r="O436" s="970"/>
      <c r="P436" s="970"/>
      <c r="Q436" s="970"/>
      <c r="R436" s="970"/>
      <c r="S436" s="970"/>
      <c r="T436" s="970"/>
      <c r="U436" s="970"/>
      <c r="V436" s="970"/>
    </row>
    <row r="437" spans="1:22" s="25" customFormat="1" ht="19.5" customHeight="1" x14ac:dyDescent="0.25">
      <c r="A437" s="39" t="s">
        <v>12</v>
      </c>
      <c r="B437" s="467" t="s">
        <v>25</v>
      </c>
      <c r="C437" s="468"/>
      <c r="D437" s="468"/>
      <c r="E437" s="469"/>
      <c r="F437" s="594" t="s">
        <v>68</v>
      </c>
      <c r="G437" s="594" t="s">
        <v>69</v>
      </c>
      <c r="H437" s="581">
        <v>47304002</v>
      </c>
      <c r="I437" s="582">
        <v>77405911</v>
      </c>
      <c r="J437" s="581">
        <v>47573449</v>
      </c>
      <c r="K437" s="582">
        <v>77405911</v>
      </c>
      <c r="L437" s="381">
        <f>J437/H437*100</f>
        <v>100.6</v>
      </c>
      <c r="M437" s="109"/>
      <c r="O437" s="970"/>
      <c r="P437" s="970"/>
      <c r="Q437" s="970"/>
      <c r="R437" s="970"/>
      <c r="S437" s="970"/>
      <c r="T437" s="970"/>
      <c r="U437" s="970"/>
      <c r="V437" s="970"/>
    </row>
    <row r="438" spans="1:22" s="25" customFormat="1" ht="19.5" customHeight="1" x14ac:dyDescent="0.25">
      <c r="A438" s="39" t="s">
        <v>14</v>
      </c>
      <c r="B438" s="467" t="s">
        <v>26</v>
      </c>
      <c r="C438" s="468"/>
      <c r="D438" s="468"/>
      <c r="E438" s="469"/>
      <c r="F438" s="594" t="s">
        <v>68</v>
      </c>
      <c r="G438" s="594" t="s">
        <v>69</v>
      </c>
      <c r="H438" s="581" t="s">
        <v>23</v>
      </c>
      <c r="I438" s="582"/>
      <c r="J438" s="581" t="s">
        <v>23</v>
      </c>
      <c r="K438" s="582">
        <v>2633934</v>
      </c>
      <c r="L438" s="161" t="s">
        <v>24</v>
      </c>
      <c r="M438" s="109"/>
      <c r="O438" s="970"/>
      <c r="P438" s="970"/>
      <c r="Q438" s="970"/>
      <c r="R438" s="970"/>
      <c r="S438" s="970"/>
      <c r="T438" s="970"/>
      <c r="U438" s="970"/>
      <c r="V438" s="970"/>
    </row>
    <row r="439" spans="1:22" s="25" customFormat="1" ht="29.25" customHeight="1" x14ac:dyDescent="0.25">
      <c r="A439" s="39" t="s">
        <v>16</v>
      </c>
      <c r="B439" s="467" t="s">
        <v>27</v>
      </c>
      <c r="C439" s="468"/>
      <c r="D439" s="468"/>
      <c r="E439" s="469"/>
      <c r="F439" s="594" t="s">
        <v>68</v>
      </c>
      <c r="G439" s="594" t="s">
        <v>69</v>
      </c>
      <c r="H439" s="581">
        <v>2835355</v>
      </c>
      <c r="I439" s="582">
        <v>1795440</v>
      </c>
      <c r="J439" s="581">
        <v>1964574</v>
      </c>
      <c r="K439" s="582">
        <v>1795440</v>
      </c>
      <c r="L439" s="381">
        <f t="shared" ref="L439" si="20">J439/H439*100</f>
        <v>69.3</v>
      </c>
      <c r="M439" s="109"/>
      <c r="O439" s="33"/>
      <c r="P439" s="106"/>
      <c r="Q439" s="106"/>
    </row>
    <row r="440" spans="1:22" s="25" customFormat="1" ht="29.25" customHeight="1" x14ac:dyDescent="0.25">
      <c r="A440" s="39" t="s">
        <v>28</v>
      </c>
      <c r="B440" s="467" t="s">
        <v>322</v>
      </c>
      <c r="C440" s="468"/>
      <c r="D440" s="468"/>
      <c r="E440" s="469"/>
      <c r="F440" s="594" t="s">
        <v>68</v>
      </c>
      <c r="G440" s="594" t="s">
        <v>69</v>
      </c>
      <c r="H440" s="581" t="s">
        <v>23</v>
      </c>
      <c r="I440" s="582"/>
      <c r="J440" s="581" t="s">
        <v>23</v>
      </c>
      <c r="K440" s="582">
        <v>2633934</v>
      </c>
      <c r="L440" s="161" t="s">
        <v>24</v>
      </c>
      <c r="M440" s="109"/>
      <c r="O440" s="33"/>
      <c r="P440" s="26"/>
      <c r="Q440" s="26"/>
    </row>
    <row r="441" spans="1:22" ht="22.5" customHeight="1" x14ac:dyDescent="0.25">
      <c r="A441" s="39" t="s">
        <v>30</v>
      </c>
      <c r="B441" s="467" t="s">
        <v>31</v>
      </c>
      <c r="C441" s="468"/>
      <c r="D441" s="468"/>
      <c r="E441" s="469"/>
      <c r="F441" s="594" t="s">
        <v>68</v>
      </c>
      <c r="G441" s="594" t="s">
        <v>69</v>
      </c>
      <c r="H441" s="581">
        <v>9510056</v>
      </c>
      <c r="I441" s="582" t="s">
        <v>269</v>
      </c>
      <c r="J441" s="581">
        <v>29057327</v>
      </c>
      <c r="K441" s="582" t="s">
        <v>269</v>
      </c>
      <c r="L441" s="381" t="s">
        <v>598</v>
      </c>
      <c r="M441" s="109"/>
      <c r="O441" s="62"/>
      <c r="P441" s="106"/>
      <c r="Q441" s="106"/>
    </row>
    <row r="442" spans="1:22" ht="32.25" customHeight="1" x14ac:dyDescent="0.25">
      <c r="A442" s="39" t="s">
        <v>32</v>
      </c>
      <c r="B442" s="467" t="s">
        <v>522</v>
      </c>
      <c r="C442" s="468"/>
      <c r="D442" s="468"/>
      <c r="E442" s="469"/>
      <c r="F442" s="594" t="s">
        <v>68</v>
      </c>
      <c r="G442" s="594" t="s">
        <v>69</v>
      </c>
      <c r="H442" s="583">
        <v>430</v>
      </c>
      <c r="I442" s="584" t="s">
        <v>269</v>
      </c>
      <c r="J442" s="583">
        <v>136119</v>
      </c>
      <c r="K442" s="584" t="s">
        <v>269</v>
      </c>
      <c r="L442" s="381" t="s">
        <v>599</v>
      </c>
      <c r="M442" s="109"/>
      <c r="O442" s="600"/>
      <c r="P442" s="601"/>
      <c r="Q442" s="601"/>
      <c r="R442" s="601"/>
    </row>
    <row r="443" spans="1:22" ht="24" customHeight="1" x14ac:dyDescent="0.25">
      <c r="A443" s="39" t="s">
        <v>34</v>
      </c>
      <c r="B443" s="467" t="s">
        <v>35</v>
      </c>
      <c r="C443" s="468"/>
      <c r="D443" s="468"/>
      <c r="E443" s="469"/>
      <c r="F443" s="594" t="s">
        <v>68</v>
      </c>
      <c r="G443" s="594" t="s">
        <v>69</v>
      </c>
      <c r="H443" s="581">
        <v>7770796</v>
      </c>
      <c r="I443" s="582">
        <v>7320809</v>
      </c>
      <c r="J443" s="581">
        <v>15177808</v>
      </c>
      <c r="K443" s="582">
        <v>7320809</v>
      </c>
      <c r="L443" s="161">
        <f>J443/H443*100</f>
        <v>195.3</v>
      </c>
      <c r="M443" s="109"/>
      <c r="O443" s="62"/>
      <c r="P443" s="106"/>
      <c r="Q443" s="106"/>
    </row>
    <row r="444" spans="1:22" ht="25.5" customHeight="1" x14ac:dyDescent="0.25">
      <c r="A444" s="39" t="s">
        <v>36</v>
      </c>
      <c r="B444" s="595" t="s">
        <v>37</v>
      </c>
      <c r="C444" s="596"/>
      <c r="D444" s="596"/>
      <c r="E444" s="597"/>
      <c r="F444" s="594" t="s">
        <v>68</v>
      </c>
      <c r="G444" s="594" t="s">
        <v>69</v>
      </c>
      <c r="H444" s="581">
        <v>257534</v>
      </c>
      <c r="I444" s="582" t="s">
        <v>268</v>
      </c>
      <c r="J444" s="581">
        <v>464015</v>
      </c>
      <c r="K444" s="582" t="s">
        <v>268</v>
      </c>
      <c r="L444" s="161">
        <f>J444/H444*100</f>
        <v>180.2</v>
      </c>
      <c r="M444" s="109"/>
      <c r="O444" s="33"/>
      <c r="P444" s="106"/>
      <c r="Q444" s="106"/>
    </row>
    <row r="445" spans="1:22" ht="24.75" customHeight="1" x14ac:dyDescent="0.25">
      <c r="A445" s="39" t="s">
        <v>38</v>
      </c>
      <c r="B445" s="467" t="s">
        <v>39</v>
      </c>
      <c r="C445" s="468"/>
      <c r="D445" s="468"/>
      <c r="E445" s="469"/>
      <c r="F445" s="594" t="s">
        <v>68</v>
      </c>
      <c r="G445" s="594" t="s">
        <v>69</v>
      </c>
      <c r="H445" s="581">
        <v>1883</v>
      </c>
      <c r="I445" s="582" t="s">
        <v>269</v>
      </c>
      <c r="J445" s="581">
        <v>2133</v>
      </c>
      <c r="K445" s="582" t="s">
        <v>269</v>
      </c>
      <c r="L445" s="381">
        <f t="shared" ref="L445" si="21">J445/H445*100</f>
        <v>113.3</v>
      </c>
      <c r="M445" s="109"/>
      <c r="O445" s="62"/>
      <c r="P445" s="106"/>
      <c r="Q445" s="106"/>
    </row>
    <row r="446" spans="1:22" ht="23.25" customHeight="1" x14ac:dyDescent="0.25">
      <c r="A446" s="39" t="s">
        <v>40</v>
      </c>
      <c r="B446" s="467" t="s">
        <v>43</v>
      </c>
      <c r="C446" s="468"/>
      <c r="D446" s="468"/>
      <c r="E446" s="469"/>
      <c r="F446" s="594" t="s">
        <v>68</v>
      </c>
      <c r="G446" s="594" t="s">
        <v>69</v>
      </c>
      <c r="H446" s="581">
        <v>299868</v>
      </c>
      <c r="I446" s="582" t="s">
        <v>269</v>
      </c>
      <c r="J446" s="581">
        <v>289214</v>
      </c>
      <c r="K446" s="582" t="s">
        <v>269</v>
      </c>
      <c r="L446" s="161">
        <f t="shared" ref="L446:L450" si="22">J446/H446*100</f>
        <v>96.4</v>
      </c>
      <c r="M446" s="109"/>
      <c r="O446" s="33"/>
      <c r="P446" s="106"/>
      <c r="Q446" s="106"/>
    </row>
    <row r="447" spans="1:22" s="25" customFormat="1" ht="21.75" customHeight="1" x14ac:dyDescent="0.25">
      <c r="A447" s="39" t="s">
        <v>42</v>
      </c>
      <c r="B447" s="467" t="s">
        <v>45</v>
      </c>
      <c r="C447" s="468"/>
      <c r="D447" s="468"/>
      <c r="E447" s="469"/>
      <c r="F447" s="578" t="s">
        <v>68</v>
      </c>
      <c r="G447" s="579"/>
      <c r="H447" s="581">
        <v>5432562</v>
      </c>
      <c r="I447" s="582">
        <v>2984027</v>
      </c>
      <c r="J447" s="581">
        <v>7982599</v>
      </c>
      <c r="K447" s="582">
        <v>2984027</v>
      </c>
      <c r="L447" s="161">
        <f>J447/H447*100</f>
        <v>146.9</v>
      </c>
      <c r="M447" s="109"/>
      <c r="O447" s="33"/>
      <c r="P447" s="106"/>
      <c r="Q447" s="106"/>
    </row>
    <row r="448" spans="1:22" s="25" customFormat="1" ht="22.5" customHeight="1" x14ac:dyDescent="0.25">
      <c r="A448" s="39" t="s">
        <v>44</v>
      </c>
      <c r="B448" s="467" t="s">
        <v>47</v>
      </c>
      <c r="C448" s="468"/>
      <c r="D448" s="468"/>
      <c r="E448" s="469"/>
      <c r="F448" s="594" t="s">
        <v>68</v>
      </c>
      <c r="G448" s="594" t="s">
        <v>69</v>
      </c>
      <c r="H448" s="581">
        <v>1050099</v>
      </c>
      <c r="I448" s="582">
        <v>2773232</v>
      </c>
      <c r="J448" s="581">
        <v>3753664</v>
      </c>
      <c r="K448" s="582">
        <v>2773232</v>
      </c>
      <c r="L448" s="161" t="s">
        <v>600</v>
      </c>
      <c r="M448" s="109"/>
      <c r="O448" s="33"/>
      <c r="P448" s="106"/>
      <c r="Q448" s="106"/>
    </row>
    <row r="449" spans="1:17" s="25" customFormat="1" ht="32.25" customHeight="1" x14ac:dyDescent="0.25">
      <c r="A449" s="39" t="s">
        <v>46</v>
      </c>
      <c r="B449" s="467" t="s">
        <v>49</v>
      </c>
      <c r="C449" s="468"/>
      <c r="D449" s="468"/>
      <c r="E449" s="469"/>
      <c r="F449" s="594" t="s">
        <v>68</v>
      </c>
      <c r="G449" s="594" t="s">
        <v>69</v>
      </c>
      <c r="H449" s="581">
        <v>108781</v>
      </c>
      <c r="I449" s="582">
        <v>30163</v>
      </c>
      <c r="J449" s="581">
        <v>22043</v>
      </c>
      <c r="K449" s="582">
        <v>30163</v>
      </c>
      <c r="L449" s="381">
        <f>J449/H449*100</f>
        <v>20.3</v>
      </c>
      <c r="O449" s="33"/>
      <c r="P449" s="106"/>
      <c r="Q449" s="106"/>
    </row>
    <row r="450" spans="1:17" s="25" customFormat="1" ht="18" customHeight="1" x14ac:dyDescent="0.25">
      <c r="A450" s="39" t="s">
        <v>48</v>
      </c>
      <c r="B450" s="467" t="s">
        <v>51</v>
      </c>
      <c r="C450" s="468"/>
      <c r="D450" s="468"/>
      <c r="E450" s="469"/>
      <c r="F450" s="594" t="s">
        <v>68</v>
      </c>
      <c r="G450" s="594" t="s">
        <v>69</v>
      </c>
      <c r="H450" s="581">
        <v>63388</v>
      </c>
      <c r="I450" s="582">
        <v>105281</v>
      </c>
      <c r="J450" s="581">
        <v>60742</v>
      </c>
      <c r="K450" s="582">
        <v>105281</v>
      </c>
      <c r="L450" s="161">
        <f t="shared" si="22"/>
        <v>95.8</v>
      </c>
      <c r="O450" s="33"/>
      <c r="P450" s="57"/>
      <c r="Q450" s="58"/>
    </row>
    <row r="451" spans="1:17" s="25" customFormat="1" ht="18.75" customHeight="1" x14ac:dyDescent="0.25">
      <c r="A451" s="39" t="s">
        <v>50</v>
      </c>
      <c r="B451" s="659" t="s">
        <v>53</v>
      </c>
      <c r="C451" s="660"/>
      <c r="D451" s="660"/>
      <c r="E451" s="661"/>
      <c r="F451" s="603" t="s">
        <v>68</v>
      </c>
      <c r="G451" s="603" t="s">
        <v>69</v>
      </c>
      <c r="H451" s="583">
        <v>818196</v>
      </c>
      <c r="I451" s="584" t="s">
        <v>269</v>
      </c>
      <c r="J451" s="604">
        <v>1049091</v>
      </c>
      <c r="K451" s="605" t="s">
        <v>269</v>
      </c>
      <c r="L451" s="161">
        <f>J451/H451*100</f>
        <v>128.19999999999999</v>
      </c>
      <c r="O451" s="33"/>
      <c r="P451" s="57"/>
      <c r="Q451" s="58"/>
    </row>
    <row r="452" spans="1:17" s="25" customFormat="1" ht="16.5" customHeight="1" x14ac:dyDescent="0.25">
      <c r="A452" s="39" t="s">
        <v>52</v>
      </c>
      <c r="B452" s="455" t="s">
        <v>55</v>
      </c>
      <c r="C452" s="455"/>
      <c r="D452" s="455"/>
      <c r="E452" s="455"/>
      <c r="F452" s="594" t="s">
        <v>68</v>
      </c>
      <c r="G452" s="594" t="s">
        <v>69</v>
      </c>
      <c r="H452" s="581">
        <v>15477</v>
      </c>
      <c r="I452" s="582">
        <v>4507</v>
      </c>
      <c r="J452" s="581">
        <v>16478</v>
      </c>
      <c r="K452" s="582">
        <v>4507</v>
      </c>
      <c r="L452" s="161">
        <f>J452/H452*100</f>
        <v>106.5</v>
      </c>
      <c r="O452" s="33"/>
      <c r="P452" s="57"/>
      <c r="Q452" s="58"/>
    </row>
    <row r="453" spans="1:17" s="25" customFormat="1" ht="18.75" customHeight="1" x14ac:dyDescent="0.25">
      <c r="A453" s="39" t="s">
        <v>54</v>
      </c>
      <c r="B453" s="455" t="s">
        <v>57</v>
      </c>
      <c r="C453" s="455"/>
      <c r="D453" s="455"/>
      <c r="E453" s="455"/>
      <c r="F453" s="594" t="s">
        <v>68</v>
      </c>
      <c r="G453" s="594" t="s">
        <v>69</v>
      </c>
      <c r="H453" s="610" t="s">
        <v>23</v>
      </c>
      <c r="I453" s="610" t="s">
        <v>269</v>
      </c>
      <c r="J453" s="610" t="s">
        <v>23</v>
      </c>
      <c r="K453" s="610" t="s">
        <v>269</v>
      </c>
      <c r="L453" s="161" t="s">
        <v>24</v>
      </c>
      <c r="O453" s="33"/>
      <c r="P453" s="57"/>
      <c r="Q453" s="58"/>
    </row>
    <row r="454" spans="1:17" s="25" customFormat="1" ht="32.25" customHeight="1" x14ac:dyDescent="0.2">
      <c r="A454" s="606" t="s">
        <v>313</v>
      </c>
      <c r="B454" s="921"/>
      <c r="C454" s="921"/>
      <c r="D454" s="921"/>
      <c r="E454" s="921"/>
      <c r="F454" s="921"/>
      <c r="G454" s="921"/>
      <c r="H454" s="921"/>
      <c r="I454" s="921"/>
      <c r="J454" s="921"/>
      <c r="K454" s="921"/>
      <c r="L454" s="921"/>
      <c r="O454" s="33"/>
      <c r="P454" s="57"/>
      <c r="Q454" s="58"/>
    </row>
    <row r="455" spans="1:17" s="25" customFormat="1" ht="32.25" customHeight="1" x14ac:dyDescent="0.2">
      <c r="A455" s="606" t="s">
        <v>520</v>
      </c>
      <c r="B455" s="606"/>
      <c r="C455" s="606"/>
      <c r="D455" s="606"/>
      <c r="E455" s="606"/>
      <c r="F455" s="606"/>
      <c r="G455" s="606"/>
      <c r="H455" s="606"/>
      <c r="I455" s="606"/>
      <c r="J455" s="606"/>
      <c r="K455" s="606"/>
      <c r="L455" s="606"/>
      <c r="O455" s="33"/>
      <c r="P455" s="57"/>
      <c r="Q455" s="58"/>
    </row>
    <row r="456" spans="1:17" s="25" customFormat="1" ht="27" customHeight="1" x14ac:dyDescent="0.2">
      <c r="A456" s="602"/>
      <c r="B456" s="602"/>
      <c r="C456" s="602"/>
      <c r="D456" s="602"/>
      <c r="E456" s="602"/>
      <c r="F456" s="602"/>
      <c r="G456" s="602"/>
      <c r="H456" s="602"/>
      <c r="I456" s="602"/>
      <c r="J456" s="602"/>
      <c r="K456" s="602"/>
      <c r="L456" s="602"/>
      <c r="O456" s="33"/>
      <c r="P456" s="57"/>
      <c r="Q456" s="58"/>
    </row>
    <row r="457" spans="1:17" s="25" customFormat="1" ht="20.25" customHeight="1" x14ac:dyDescent="0.2">
      <c r="A457" s="611" t="s">
        <v>602</v>
      </c>
      <c r="B457" s="612"/>
      <c r="C457" s="612"/>
      <c r="D457" s="612"/>
      <c r="E457" s="612"/>
      <c r="F457" s="612"/>
      <c r="G457" s="612"/>
      <c r="H457" s="612"/>
      <c r="I457" s="612"/>
      <c r="J457" s="612"/>
      <c r="K457" s="612"/>
      <c r="L457" s="612"/>
      <c r="O457" s="33"/>
      <c r="P457" s="57"/>
      <c r="Q457" s="58"/>
    </row>
    <row r="458" spans="1:17" s="25" customFormat="1" ht="21" customHeight="1" x14ac:dyDescent="0.2">
      <c r="A458" s="380" t="s">
        <v>5</v>
      </c>
      <c r="B458" s="550" t="s">
        <v>18</v>
      </c>
      <c r="C458" s="550"/>
      <c r="D458" s="550"/>
      <c r="E458" s="550"/>
      <c r="F458" s="613" t="s">
        <v>7</v>
      </c>
      <c r="G458" s="613"/>
      <c r="H458" s="614" t="s">
        <v>524</v>
      </c>
      <c r="I458" s="614"/>
      <c r="J458" s="614" t="s">
        <v>525</v>
      </c>
      <c r="K458" s="614"/>
      <c r="L458" s="382" t="s">
        <v>19</v>
      </c>
      <c r="O458" s="33"/>
      <c r="P458" s="57"/>
      <c r="Q458" s="58"/>
    </row>
    <row r="459" spans="1:17" s="25" customFormat="1" ht="31.5" customHeight="1" x14ac:dyDescent="0.25">
      <c r="A459" s="388" t="s">
        <v>103</v>
      </c>
      <c r="B459" s="615" t="s">
        <v>603</v>
      </c>
      <c r="C459" s="616"/>
      <c r="D459" s="616"/>
      <c r="E459" s="617"/>
      <c r="F459" s="586" t="s">
        <v>572</v>
      </c>
      <c r="G459" s="587"/>
      <c r="H459" s="588">
        <v>10.6</v>
      </c>
      <c r="I459" s="589"/>
      <c r="J459" s="588">
        <v>1</v>
      </c>
      <c r="K459" s="589"/>
      <c r="L459" s="389">
        <f>J459/H459*100</f>
        <v>9.4</v>
      </c>
      <c r="O459" s="33"/>
      <c r="P459" s="57"/>
      <c r="Q459" s="58"/>
    </row>
    <row r="460" spans="1:17" s="25" customFormat="1" ht="22.5" customHeight="1" x14ac:dyDescent="0.25">
      <c r="A460" s="390" t="s">
        <v>134</v>
      </c>
      <c r="B460" s="618" t="s">
        <v>604</v>
      </c>
      <c r="C460" s="619"/>
      <c r="D460" s="619"/>
      <c r="E460" s="620"/>
      <c r="F460" s="586" t="s">
        <v>605</v>
      </c>
      <c r="G460" s="587"/>
      <c r="H460" s="588">
        <v>32</v>
      </c>
      <c r="I460" s="589"/>
      <c r="J460" s="588" t="s">
        <v>23</v>
      </c>
      <c r="K460" s="589"/>
      <c r="L460" s="389" t="s">
        <v>24</v>
      </c>
      <c r="O460" s="33"/>
      <c r="P460" s="57"/>
      <c r="Q460" s="58"/>
    </row>
    <row r="461" spans="1:17" s="25" customFormat="1" ht="21.75" customHeight="1" x14ac:dyDescent="0.25">
      <c r="A461" s="634" t="s">
        <v>1</v>
      </c>
      <c r="B461" s="915" t="s">
        <v>606</v>
      </c>
      <c r="C461" s="916"/>
      <c r="D461" s="916"/>
      <c r="E461" s="917"/>
      <c r="F461" s="586" t="s">
        <v>68</v>
      </c>
      <c r="G461" s="587"/>
      <c r="H461" s="588">
        <v>15.6</v>
      </c>
      <c r="I461" s="589"/>
      <c r="J461" s="588">
        <v>31.9</v>
      </c>
      <c r="K461" s="589"/>
      <c r="L461" s="389" t="s">
        <v>505</v>
      </c>
      <c r="O461" s="33"/>
      <c r="P461" s="57"/>
      <c r="Q461" s="58"/>
    </row>
    <row r="462" spans="1:17" s="25" customFormat="1" ht="16.5" customHeight="1" x14ac:dyDescent="0.25">
      <c r="A462" s="635"/>
      <c r="B462" s="918"/>
      <c r="C462" s="919"/>
      <c r="D462" s="919"/>
      <c r="E462" s="920"/>
      <c r="F462" s="586" t="s">
        <v>607</v>
      </c>
      <c r="G462" s="587"/>
      <c r="H462" s="588">
        <v>1.7</v>
      </c>
      <c r="I462" s="589"/>
      <c r="J462" s="588">
        <v>0.8</v>
      </c>
      <c r="K462" s="589"/>
      <c r="L462" s="389">
        <f>J462/H462*100</f>
        <v>47.1</v>
      </c>
      <c r="O462" s="33"/>
      <c r="P462" s="57"/>
      <c r="Q462" s="58"/>
    </row>
    <row r="463" spans="1:17" s="25" customFormat="1" ht="15.75" customHeight="1" x14ac:dyDescent="0.25">
      <c r="A463" s="388" t="s">
        <v>3</v>
      </c>
      <c r="B463" s="815" t="s">
        <v>608</v>
      </c>
      <c r="C463" s="816"/>
      <c r="D463" s="816"/>
      <c r="E463" s="817"/>
      <c r="F463" s="586" t="s">
        <v>609</v>
      </c>
      <c r="G463" s="587"/>
      <c r="H463" s="588">
        <v>163.19999999999999</v>
      </c>
      <c r="I463" s="589"/>
      <c r="J463" s="588">
        <v>184.9</v>
      </c>
      <c r="K463" s="589"/>
      <c r="L463" s="389">
        <f>J463/H463*100</f>
        <v>113.3</v>
      </c>
      <c r="O463" s="33"/>
      <c r="P463" s="57"/>
      <c r="Q463" s="58"/>
    </row>
    <row r="464" spans="1:17" s="25" customFormat="1" ht="18.75" customHeight="1" x14ac:dyDescent="0.25">
      <c r="A464" s="388" t="s">
        <v>142</v>
      </c>
      <c r="B464" s="815" t="s">
        <v>610</v>
      </c>
      <c r="C464" s="816"/>
      <c r="D464" s="816"/>
      <c r="E464" s="817"/>
      <c r="F464" s="586" t="s">
        <v>609</v>
      </c>
      <c r="G464" s="587"/>
      <c r="H464" s="588">
        <v>8.9</v>
      </c>
      <c r="I464" s="589"/>
      <c r="J464" s="588">
        <v>8.3000000000000007</v>
      </c>
      <c r="K464" s="589"/>
      <c r="L464" s="389">
        <f>J464/H464*100</f>
        <v>93.3</v>
      </c>
      <c r="O464" s="33"/>
      <c r="P464" s="57"/>
      <c r="Q464" s="58"/>
    </row>
    <row r="465" spans="1:20" s="25" customFormat="1" ht="18.75" customHeight="1" x14ac:dyDescent="0.25">
      <c r="A465" s="388" t="s">
        <v>146</v>
      </c>
      <c r="B465" s="815" t="s">
        <v>611</v>
      </c>
      <c r="C465" s="816"/>
      <c r="D465" s="816"/>
      <c r="E465" s="817"/>
      <c r="F465" s="586" t="s">
        <v>612</v>
      </c>
      <c r="G465" s="587"/>
      <c r="H465" s="588">
        <v>415.2</v>
      </c>
      <c r="I465" s="589"/>
      <c r="J465" s="588">
        <v>397.3</v>
      </c>
      <c r="K465" s="589"/>
      <c r="L465" s="389">
        <f>J465/H465*100</f>
        <v>95.7</v>
      </c>
      <c r="M465" s="94"/>
      <c r="N465" s="95"/>
      <c r="O465" s="909"/>
      <c r="P465" s="910"/>
      <c r="Q465" s="910"/>
      <c r="R465" s="607"/>
      <c r="S465" s="607"/>
      <c r="T465" s="607"/>
    </row>
    <row r="466" spans="1:20" s="25" customFormat="1" ht="27" customHeight="1" x14ac:dyDescent="0.25">
      <c r="A466" s="441" t="s">
        <v>313</v>
      </c>
      <c r="B466" s="441"/>
      <c r="C466" s="441"/>
      <c r="D466" s="441"/>
      <c r="E466" s="441"/>
      <c r="F466" s="441"/>
      <c r="G466" s="441"/>
      <c r="H466" s="441"/>
      <c r="I466" s="441"/>
      <c r="J466" s="441"/>
      <c r="K466" s="441"/>
      <c r="L466" s="441"/>
      <c r="M466" s="102"/>
      <c r="N466" s="103"/>
      <c r="O466" s="33"/>
    </row>
    <row r="467" spans="1:20" s="25" customFormat="1" ht="36.75" customHeight="1" x14ac:dyDescent="0.25">
      <c r="A467" s="127"/>
      <c r="B467" s="128"/>
      <c r="C467" s="128"/>
      <c r="D467" s="128"/>
      <c r="E467" s="128"/>
      <c r="F467" s="128"/>
      <c r="G467" s="128"/>
      <c r="H467" s="128"/>
      <c r="I467" s="128"/>
      <c r="J467" s="128"/>
      <c r="K467" s="128"/>
      <c r="L467" s="128"/>
      <c r="M467" s="102"/>
      <c r="N467" s="103"/>
      <c r="O467" s="33"/>
    </row>
    <row r="468" spans="1:20" s="25" customFormat="1" ht="19.5" customHeight="1" x14ac:dyDescent="0.25">
      <c r="A468" s="598" t="s">
        <v>339</v>
      </c>
      <c r="B468" s="599"/>
      <c r="C468" s="599"/>
      <c r="D468" s="599"/>
      <c r="E468" s="599"/>
      <c r="F468" s="599"/>
      <c r="G468" s="599"/>
      <c r="H468" s="599"/>
      <c r="I468" s="599"/>
      <c r="J468" s="599"/>
      <c r="K468" s="599"/>
      <c r="L468" s="599"/>
      <c r="M468" s="104"/>
      <c r="N468" s="105"/>
      <c r="O468" s="33"/>
      <c r="P468" s="106"/>
      <c r="Q468" s="106"/>
    </row>
    <row r="469" spans="1:20" s="25" customFormat="1" ht="33.75" customHeight="1" x14ac:dyDescent="0.25">
      <c r="A469" s="368" t="s">
        <v>5</v>
      </c>
      <c r="B469" s="484" t="s">
        <v>18</v>
      </c>
      <c r="C469" s="485"/>
      <c r="D469" s="485"/>
      <c r="E469" s="486"/>
      <c r="F469" s="759" t="s">
        <v>7</v>
      </c>
      <c r="G469" s="760"/>
      <c r="H469" s="714" t="s">
        <v>524</v>
      </c>
      <c r="I469" s="715"/>
      <c r="J469" s="714" t="s">
        <v>525</v>
      </c>
      <c r="K469" s="715"/>
      <c r="L469" s="368" t="s">
        <v>60</v>
      </c>
      <c r="M469" s="104"/>
      <c r="N469" s="105"/>
      <c r="O469" s="33"/>
      <c r="P469" s="106"/>
      <c r="Q469" s="106"/>
    </row>
    <row r="470" spans="1:20" s="25" customFormat="1" ht="24" customHeight="1" x14ac:dyDescent="0.25">
      <c r="A470" s="369">
        <v>1</v>
      </c>
      <c r="B470" s="558" t="s">
        <v>323</v>
      </c>
      <c r="C470" s="559"/>
      <c r="D470" s="559"/>
      <c r="E470" s="560"/>
      <c r="F470" s="696" t="s">
        <v>68</v>
      </c>
      <c r="G470" s="696" t="s">
        <v>69</v>
      </c>
      <c r="H470" s="630">
        <v>70252488</v>
      </c>
      <c r="I470" s="631"/>
      <c r="J470" s="630">
        <v>139878489</v>
      </c>
      <c r="K470" s="631"/>
      <c r="L470" s="98" t="s">
        <v>505</v>
      </c>
      <c r="M470" s="104"/>
      <c r="N470" s="105"/>
      <c r="O470" s="33"/>
      <c r="P470" s="625"/>
      <c r="Q470" s="626"/>
      <c r="R470" s="626"/>
      <c r="S470" s="626"/>
      <c r="T470" s="626"/>
    </row>
    <row r="471" spans="1:20" s="25" customFormat="1" ht="22.5" customHeight="1" x14ac:dyDescent="0.25">
      <c r="A471" s="39"/>
      <c r="B471" s="912" t="s">
        <v>9</v>
      </c>
      <c r="C471" s="913"/>
      <c r="D471" s="913"/>
      <c r="E471" s="914"/>
      <c r="F471" s="594"/>
      <c r="G471" s="594"/>
      <c r="H471" s="581"/>
      <c r="I471" s="582"/>
      <c r="J471" s="581"/>
      <c r="K471" s="582"/>
      <c r="L471" s="370"/>
      <c r="M471" s="104"/>
      <c r="N471" s="105"/>
      <c r="O471" s="33"/>
      <c r="P471" s="626"/>
      <c r="Q471" s="626"/>
      <c r="R471" s="626"/>
      <c r="S471" s="626"/>
      <c r="T471" s="626"/>
    </row>
    <row r="472" spans="1:20" s="25" customFormat="1" ht="20.25" customHeight="1" x14ac:dyDescent="0.25">
      <c r="A472" s="157" t="s">
        <v>10</v>
      </c>
      <c r="B472" s="467" t="s">
        <v>25</v>
      </c>
      <c r="C472" s="468"/>
      <c r="D472" s="468"/>
      <c r="E472" s="469"/>
      <c r="F472" s="594" t="s">
        <v>68</v>
      </c>
      <c r="G472" s="594" t="s">
        <v>69</v>
      </c>
      <c r="H472" s="581">
        <v>21893156</v>
      </c>
      <c r="I472" s="582">
        <v>77405911</v>
      </c>
      <c r="J472" s="581">
        <v>124451963</v>
      </c>
      <c r="K472" s="582"/>
      <c r="L472" s="370" t="s">
        <v>595</v>
      </c>
      <c r="M472" s="104"/>
      <c r="N472" s="105"/>
      <c r="O472" s="33"/>
      <c r="P472" s="106"/>
      <c r="Q472" s="106"/>
    </row>
    <row r="473" spans="1:20" s="25" customFormat="1" ht="19.5" customHeight="1" x14ac:dyDescent="0.25">
      <c r="A473" s="157" t="s">
        <v>12</v>
      </c>
      <c r="B473" s="467" t="s">
        <v>26</v>
      </c>
      <c r="C473" s="468"/>
      <c r="D473" s="468"/>
      <c r="E473" s="469"/>
      <c r="F473" s="594" t="s">
        <v>68</v>
      </c>
      <c r="G473" s="594" t="s">
        <v>69</v>
      </c>
      <c r="H473" s="581" t="s">
        <v>23</v>
      </c>
      <c r="I473" s="582"/>
      <c r="J473" s="581" t="s">
        <v>23</v>
      </c>
      <c r="K473" s="582"/>
      <c r="L473" s="161" t="s">
        <v>24</v>
      </c>
      <c r="M473" s="104"/>
      <c r="N473" s="105"/>
      <c r="O473" s="33"/>
      <c r="P473" s="106"/>
      <c r="Q473" s="106"/>
    </row>
    <row r="474" spans="1:20" s="25" customFormat="1" ht="28.5" customHeight="1" x14ac:dyDescent="0.25">
      <c r="A474" s="157" t="s">
        <v>14</v>
      </c>
      <c r="B474" s="467" t="s">
        <v>27</v>
      </c>
      <c r="C474" s="468"/>
      <c r="D474" s="468"/>
      <c r="E474" s="469"/>
      <c r="F474" s="594" t="s">
        <v>68</v>
      </c>
      <c r="G474" s="594" t="s">
        <v>69</v>
      </c>
      <c r="H474" s="581">
        <v>17150</v>
      </c>
      <c r="I474" s="582">
        <v>1795440</v>
      </c>
      <c r="J474" s="581">
        <v>93389</v>
      </c>
      <c r="K474" s="582"/>
      <c r="L474" s="370" t="s">
        <v>596</v>
      </c>
      <c r="M474" s="104"/>
      <c r="N474" s="105"/>
      <c r="O474" s="33"/>
      <c r="P474" s="106"/>
      <c r="Q474" s="106"/>
    </row>
    <row r="475" spans="1:20" s="25" customFormat="1" ht="31.5" customHeight="1" x14ac:dyDescent="0.25">
      <c r="A475" s="157" t="s">
        <v>16</v>
      </c>
      <c r="B475" s="467" t="s">
        <v>322</v>
      </c>
      <c r="C475" s="468"/>
      <c r="D475" s="468"/>
      <c r="E475" s="469"/>
      <c r="F475" s="594" t="s">
        <v>68</v>
      </c>
      <c r="G475" s="594" t="s">
        <v>69</v>
      </c>
      <c r="H475" s="581">
        <v>4311</v>
      </c>
      <c r="I475" s="582"/>
      <c r="J475" s="581">
        <v>33812</v>
      </c>
      <c r="K475" s="582"/>
      <c r="L475" s="161" t="s">
        <v>597</v>
      </c>
      <c r="M475" s="104"/>
      <c r="N475" s="105"/>
      <c r="O475" s="33"/>
      <c r="P475" s="106"/>
      <c r="Q475" s="106"/>
    </row>
    <row r="476" spans="1:20" s="25" customFormat="1" ht="18.75" customHeight="1" x14ac:dyDescent="0.25">
      <c r="A476" s="157" t="s">
        <v>28</v>
      </c>
      <c r="B476" s="467" t="s">
        <v>31</v>
      </c>
      <c r="C476" s="468"/>
      <c r="D476" s="468"/>
      <c r="E476" s="469"/>
      <c r="F476" s="594" t="s">
        <v>68</v>
      </c>
      <c r="G476" s="594" t="s">
        <v>69</v>
      </c>
      <c r="H476" s="581">
        <v>1953158</v>
      </c>
      <c r="I476" s="582" t="s">
        <v>269</v>
      </c>
      <c r="J476" s="581">
        <v>3256048</v>
      </c>
      <c r="K476" s="582"/>
      <c r="L476" s="370">
        <f t="shared" ref="L476:L479" si="23">J476/H476*100</f>
        <v>166.7</v>
      </c>
      <c r="M476" s="104"/>
      <c r="N476" s="105"/>
      <c r="O476" s="33"/>
      <c r="P476" s="106"/>
      <c r="Q476" s="106"/>
    </row>
    <row r="477" spans="1:20" s="25" customFormat="1" ht="31.5" customHeight="1" x14ac:dyDescent="0.25">
      <c r="A477" s="157" t="s">
        <v>30</v>
      </c>
      <c r="B477" s="467" t="s">
        <v>33</v>
      </c>
      <c r="C477" s="468"/>
      <c r="D477" s="468"/>
      <c r="E477" s="469"/>
      <c r="F477" s="594" t="s">
        <v>68</v>
      </c>
      <c r="G477" s="594" t="s">
        <v>69</v>
      </c>
      <c r="H477" s="583">
        <v>593303</v>
      </c>
      <c r="I477" s="584"/>
      <c r="J477" s="583">
        <v>825540</v>
      </c>
      <c r="K477" s="584"/>
      <c r="L477" s="370">
        <f>J477/H477*100</f>
        <v>139.1</v>
      </c>
      <c r="M477" s="104"/>
      <c r="N477" s="105"/>
      <c r="O477" s="33"/>
      <c r="P477" s="106"/>
      <c r="Q477" s="106"/>
    </row>
    <row r="478" spans="1:20" s="25" customFormat="1" ht="20.25" customHeight="1" x14ac:dyDescent="0.25">
      <c r="A478" s="157" t="s">
        <v>32</v>
      </c>
      <c r="B478" s="467" t="s">
        <v>35</v>
      </c>
      <c r="C478" s="468"/>
      <c r="D478" s="468"/>
      <c r="E478" s="469"/>
      <c r="F478" s="594" t="s">
        <v>68</v>
      </c>
      <c r="G478" s="594" t="s">
        <v>69</v>
      </c>
      <c r="H478" s="581">
        <v>3118260</v>
      </c>
      <c r="I478" s="582">
        <v>7320809</v>
      </c>
      <c r="J478" s="581">
        <v>4702421</v>
      </c>
      <c r="K478" s="582"/>
      <c r="L478" s="161">
        <f t="shared" si="23"/>
        <v>150.80000000000001</v>
      </c>
      <c r="M478" s="104"/>
      <c r="N478" s="105"/>
      <c r="O478" s="33"/>
      <c r="P478" s="106"/>
      <c r="Q478" s="106"/>
    </row>
    <row r="479" spans="1:20" s="25" customFormat="1" ht="20.25" customHeight="1" x14ac:dyDescent="0.25">
      <c r="A479" s="157" t="s">
        <v>34</v>
      </c>
      <c r="B479" s="595" t="s">
        <v>37</v>
      </c>
      <c r="C479" s="596"/>
      <c r="D479" s="596"/>
      <c r="E479" s="597"/>
      <c r="F479" s="594" t="s">
        <v>68</v>
      </c>
      <c r="G479" s="594" t="s">
        <v>69</v>
      </c>
      <c r="H479" s="581">
        <v>73028</v>
      </c>
      <c r="I479" s="582" t="s">
        <v>268</v>
      </c>
      <c r="J479" s="581">
        <v>99502</v>
      </c>
      <c r="K479" s="582"/>
      <c r="L479" s="161">
        <f t="shared" si="23"/>
        <v>136.30000000000001</v>
      </c>
      <c r="M479" s="104"/>
      <c r="N479" s="105"/>
      <c r="O479" s="33"/>
      <c r="P479" s="106"/>
      <c r="Q479" s="106"/>
    </row>
    <row r="480" spans="1:20" s="25" customFormat="1" ht="24.75" customHeight="1" x14ac:dyDescent="0.25">
      <c r="A480" s="157" t="s">
        <v>36</v>
      </c>
      <c r="B480" s="467" t="s">
        <v>39</v>
      </c>
      <c r="C480" s="468"/>
      <c r="D480" s="468"/>
      <c r="E480" s="469"/>
      <c r="F480" s="594" t="s">
        <v>68</v>
      </c>
      <c r="G480" s="594" t="s">
        <v>69</v>
      </c>
      <c r="H480" s="581">
        <v>1024</v>
      </c>
      <c r="I480" s="582" t="s">
        <v>269</v>
      </c>
      <c r="J480" s="581">
        <v>1294</v>
      </c>
      <c r="K480" s="582"/>
      <c r="L480" s="161">
        <f>J480/H480*100</f>
        <v>126.4</v>
      </c>
      <c r="M480" s="104"/>
      <c r="N480" s="105"/>
      <c r="O480" s="33"/>
      <c r="P480" s="106"/>
      <c r="Q480" s="106"/>
    </row>
    <row r="481" spans="1:20" s="25" customFormat="1" ht="30" customHeight="1" x14ac:dyDescent="0.25">
      <c r="A481" s="157" t="s">
        <v>38</v>
      </c>
      <c r="B481" s="467" t="s">
        <v>594</v>
      </c>
      <c r="C481" s="468"/>
      <c r="D481" s="468"/>
      <c r="E481" s="469"/>
      <c r="F481" s="594" t="s">
        <v>68</v>
      </c>
      <c r="G481" s="594" t="s">
        <v>69</v>
      </c>
      <c r="H481" s="581" t="s">
        <v>23</v>
      </c>
      <c r="I481" s="582"/>
      <c r="J481" s="581" t="s">
        <v>23</v>
      </c>
      <c r="K481" s="582"/>
      <c r="L481" s="161" t="s">
        <v>24</v>
      </c>
      <c r="M481" s="104"/>
      <c r="N481" s="105"/>
      <c r="O481" s="33"/>
      <c r="P481" s="106"/>
      <c r="Q481" s="106"/>
    </row>
    <row r="482" spans="1:20" s="25" customFormat="1" ht="18" customHeight="1" x14ac:dyDescent="0.25">
      <c r="A482" s="157" t="s">
        <v>40</v>
      </c>
      <c r="B482" s="467" t="s">
        <v>43</v>
      </c>
      <c r="C482" s="468"/>
      <c r="D482" s="468"/>
      <c r="E482" s="469"/>
      <c r="F482" s="594" t="s">
        <v>68</v>
      </c>
      <c r="G482" s="594" t="s">
        <v>69</v>
      </c>
      <c r="H482" s="581" t="s">
        <v>23</v>
      </c>
      <c r="I482" s="582"/>
      <c r="J482" s="581" t="s">
        <v>23</v>
      </c>
      <c r="K482" s="582"/>
      <c r="L482" s="161" t="s">
        <v>24</v>
      </c>
      <c r="M482" s="104"/>
      <c r="N482" s="105"/>
      <c r="O482" s="33"/>
      <c r="P482" s="106"/>
      <c r="Q482" s="106"/>
    </row>
    <row r="483" spans="1:20" s="25" customFormat="1" ht="18.75" customHeight="1" x14ac:dyDescent="0.25">
      <c r="A483" s="157" t="s">
        <v>42</v>
      </c>
      <c r="B483" s="467" t="s">
        <v>45</v>
      </c>
      <c r="C483" s="468"/>
      <c r="D483" s="468"/>
      <c r="E483" s="469"/>
      <c r="F483" s="578" t="s">
        <v>68</v>
      </c>
      <c r="G483" s="579"/>
      <c r="H483" s="581">
        <v>42498502</v>
      </c>
      <c r="I483" s="582">
        <v>2984027</v>
      </c>
      <c r="J483" s="581">
        <v>6320036</v>
      </c>
      <c r="K483" s="582"/>
      <c r="L483" s="161">
        <f>J483/H483*100</f>
        <v>14.9</v>
      </c>
      <c r="M483" s="104"/>
      <c r="N483" s="105"/>
      <c r="O483" s="33"/>
      <c r="P483" s="106"/>
      <c r="Q483" s="106"/>
    </row>
    <row r="484" spans="1:20" s="25" customFormat="1" ht="18" customHeight="1" x14ac:dyDescent="0.25">
      <c r="A484" s="157" t="s">
        <v>44</v>
      </c>
      <c r="B484" s="467" t="s">
        <v>47</v>
      </c>
      <c r="C484" s="468"/>
      <c r="D484" s="468"/>
      <c r="E484" s="469"/>
      <c r="F484" s="594" t="s">
        <v>68</v>
      </c>
      <c r="G484" s="594" t="s">
        <v>69</v>
      </c>
      <c r="H484" s="581" t="s">
        <v>23</v>
      </c>
      <c r="I484" s="582"/>
      <c r="J484" s="581" t="s">
        <v>23</v>
      </c>
      <c r="K484" s="582"/>
      <c r="L484" s="161" t="s">
        <v>24</v>
      </c>
      <c r="M484" s="104"/>
      <c r="N484" s="105"/>
      <c r="O484" s="33"/>
      <c r="P484" s="106"/>
      <c r="Q484" s="106"/>
    </row>
    <row r="485" spans="1:20" s="25" customFormat="1" ht="34.5" customHeight="1" x14ac:dyDescent="0.25">
      <c r="A485" s="157" t="s">
        <v>46</v>
      </c>
      <c r="B485" s="467" t="s">
        <v>49</v>
      </c>
      <c r="C485" s="468"/>
      <c r="D485" s="468"/>
      <c r="E485" s="469"/>
      <c r="F485" s="594" t="s">
        <v>68</v>
      </c>
      <c r="G485" s="594" t="s">
        <v>69</v>
      </c>
      <c r="H485" s="581">
        <v>9896</v>
      </c>
      <c r="I485" s="582">
        <v>30163</v>
      </c>
      <c r="J485" s="581">
        <v>4737</v>
      </c>
      <c r="K485" s="582"/>
      <c r="L485" s="161">
        <f t="shared" ref="L485" si="24">J485/H485*100</f>
        <v>47.9</v>
      </c>
      <c r="M485" s="104"/>
      <c r="N485" s="105"/>
      <c r="O485" s="33"/>
      <c r="P485" s="106"/>
      <c r="Q485" s="106"/>
    </row>
    <row r="486" spans="1:20" s="25" customFormat="1" ht="18" customHeight="1" x14ac:dyDescent="0.25">
      <c r="A486" s="157" t="s">
        <v>48</v>
      </c>
      <c r="B486" s="467" t="s">
        <v>51</v>
      </c>
      <c r="C486" s="468"/>
      <c r="D486" s="468"/>
      <c r="E486" s="469"/>
      <c r="F486" s="594" t="s">
        <v>68</v>
      </c>
      <c r="G486" s="594" t="s">
        <v>69</v>
      </c>
      <c r="H486" s="581">
        <v>33913</v>
      </c>
      <c r="I486" s="582">
        <v>105281</v>
      </c>
      <c r="J486" s="581">
        <v>11032</v>
      </c>
      <c r="K486" s="582"/>
      <c r="L486" s="161">
        <f>J486/H486*100</f>
        <v>32.5</v>
      </c>
      <c r="M486" s="74"/>
      <c r="N486" s="74"/>
      <c r="O486" s="33"/>
      <c r="P486" s="57"/>
      <c r="Q486" s="58"/>
    </row>
    <row r="487" spans="1:20" ht="23.25" customHeight="1" x14ac:dyDescent="0.25">
      <c r="A487" s="157" t="s">
        <v>50</v>
      </c>
      <c r="B487" s="659" t="s">
        <v>53</v>
      </c>
      <c r="C487" s="660"/>
      <c r="D487" s="660"/>
      <c r="E487" s="661"/>
      <c r="F487" s="603" t="s">
        <v>68</v>
      </c>
      <c r="G487" s="603" t="s">
        <v>69</v>
      </c>
      <c r="H487" s="583">
        <v>44881</v>
      </c>
      <c r="I487" s="584" t="s">
        <v>269</v>
      </c>
      <c r="J487" s="583">
        <v>65811</v>
      </c>
      <c r="K487" s="584"/>
      <c r="L487" s="161">
        <f>J487/H487*100</f>
        <v>146.6</v>
      </c>
    </row>
    <row r="488" spans="1:20" ht="30.75" customHeight="1" x14ac:dyDescent="0.25">
      <c r="A488" s="157" t="s">
        <v>52</v>
      </c>
      <c r="B488" s="455" t="s">
        <v>55</v>
      </c>
      <c r="C488" s="455"/>
      <c r="D488" s="455"/>
      <c r="E488" s="455"/>
      <c r="F488" s="594" t="s">
        <v>68</v>
      </c>
      <c r="G488" s="594" t="s">
        <v>69</v>
      </c>
      <c r="H488" s="581">
        <v>7760</v>
      </c>
      <c r="I488" s="582">
        <v>4507</v>
      </c>
      <c r="J488" s="581">
        <v>8232</v>
      </c>
      <c r="K488" s="582"/>
      <c r="L488" s="161">
        <f>J488/H488*100</f>
        <v>106.1</v>
      </c>
    </row>
    <row r="489" spans="1:20" ht="19.5" customHeight="1" x14ac:dyDescent="0.25">
      <c r="A489" s="157" t="s">
        <v>54</v>
      </c>
      <c r="B489" s="455" t="s">
        <v>57</v>
      </c>
      <c r="C489" s="455"/>
      <c r="D489" s="455"/>
      <c r="E489" s="455"/>
      <c r="F489" s="594" t="s">
        <v>68</v>
      </c>
      <c r="G489" s="594" t="s">
        <v>69</v>
      </c>
      <c r="H489" s="610" t="s">
        <v>23</v>
      </c>
      <c r="I489" s="610" t="s">
        <v>269</v>
      </c>
      <c r="J489" s="610" t="s">
        <v>23</v>
      </c>
      <c r="K489" s="610"/>
      <c r="L489" s="161" t="s">
        <v>24</v>
      </c>
    </row>
    <row r="490" spans="1:20" ht="20.25" customHeight="1" x14ac:dyDescent="0.2">
      <c r="A490" s="632"/>
      <c r="B490" s="633"/>
      <c r="C490" s="633"/>
      <c r="D490" s="633"/>
      <c r="E490" s="633"/>
      <c r="F490" s="633"/>
      <c r="G490" s="633"/>
      <c r="H490" s="633"/>
      <c r="I490" s="633"/>
      <c r="J490" s="633"/>
      <c r="K490" s="633"/>
      <c r="L490" s="633"/>
    </row>
    <row r="491" spans="1:20" ht="18" customHeight="1" x14ac:dyDescent="0.2">
      <c r="A491" s="663" t="s">
        <v>357</v>
      </c>
      <c r="B491" s="663"/>
      <c r="C491" s="663"/>
      <c r="D491" s="663"/>
      <c r="E491" s="663"/>
      <c r="F491" s="663"/>
      <c r="G491" s="663"/>
      <c r="H491" s="663"/>
      <c r="I491" s="663"/>
      <c r="J491" s="663"/>
      <c r="K491" s="663"/>
      <c r="L491" s="663"/>
    </row>
    <row r="492" spans="1:20" ht="18.75" customHeight="1" x14ac:dyDescent="0.2">
      <c r="A492" s="202" t="s">
        <v>5</v>
      </c>
      <c r="B492" s="484" t="s">
        <v>18</v>
      </c>
      <c r="C492" s="627"/>
      <c r="D492" s="627"/>
      <c r="E492" s="627"/>
      <c r="F492" s="474" t="s">
        <v>7</v>
      </c>
      <c r="G492" s="577"/>
      <c r="H492" s="714" t="s">
        <v>524</v>
      </c>
      <c r="I492" s="715"/>
      <c r="J492" s="714" t="s">
        <v>525</v>
      </c>
      <c r="K492" s="715"/>
      <c r="L492" s="202" t="s">
        <v>19</v>
      </c>
      <c r="O492" s="456"/>
      <c r="P492" s="456"/>
      <c r="Q492" s="456"/>
      <c r="R492" s="456"/>
      <c r="S492" s="456"/>
      <c r="T492" s="401"/>
    </row>
    <row r="493" spans="1:20" ht="18" customHeight="1" x14ac:dyDescent="0.25">
      <c r="A493" s="108">
        <v>1</v>
      </c>
      <c r="B493" s="653" t="s">
        <v>384</v>
      </c>
      <c r="C493" s="576"/>
      <c r="D493" s="576"/>
      <c r="E493" s="576"/>
      <c r="F493" s="509" t="s">
        <v>213</v>
      </c>
      <c r="G493" s="551"/>
      <c r="H493" s="512">
        <f>H494+H495+H496+H497</f>
        <v>2400.6999999999998</v>
      </c>
      <c r="I493" s="513"/>
      <c r="J493" s="512">
        <f>J494+J495+J496+J497</f>
        <v>2400.6999999999998</v>
      </c>
      <c r="K493" s="513"/>
      <c r="L493" s="216">
        <f>J493/H493*100</f>
        <v>100</v>
      </c>
      <c r="O493" s="401"/>
      <c r="P493" s="401"/>
      <c r="Q493" s="401"/>
      <c r="R493" s="401"/>
      <c r="S493" s="401"/>
      <c r="T493" s="401"/>
    </row>
    <row r="494" spans="1:20" ht="18" customHeight="1" x14ac:dyDescent="0.25">
      <c r="A494" s="108"/>
      <c r="B494" s="447" t="s">
        <v>385</v>
      </c>
      <c r="C494" s="547"/>
      <c r="D494" s="547"/>
      <c r="E494" s="448"/>
      <c r="F494" s="472" t="s">
        <v>213</v>
      </c>
      <c r="G494" s="585"/>
      <c r="H494" s="554">
        <v>0</v>
      </c>
      <c r="I494" s="555"/>
      <c r="J494" s="554">
        <v>0</v>
      </c>
      <c r="K494" s="555"/>
      <c r="L494" s="107" t="s">
        <v>24</v>
      </c>
      <c r="O494" s="401"/>
      <c r="P494" s="401"/>
      <c r="Q494" s="401"/>
      <c r="R494" s="401"/>
      <c r="S494" s="401"/>
      <c r="T494" s="401"/>
    </row>
    <row r="495" spans="1:20" ht="18" customHeight="1" x14ac:dyDescent="0.25">
      <c r="A495" s="108"/>
      <c r="B495" s="447" t="s">
        <v>386</v>
      </c>
      <c r="C495" s="547"/>
      <c r="D495" s="547"/>
      <c r="E495" s="448"/>
      <c r="F495" s="472" t="s">
        <v>213</v>
      </c>
      <c r="G495" s="585"/>
      <c r="H495" s="554">
        <v>53.4</v>
      </c>
      <c r="I495" s="555"/>
      <c r="J495" s="554">
        <v>53.4</v>
      </c>
      <c r="K495" s="555"/>
      <c r="L495" s="107">
        <f>J495/H495*100</f>
        <v>100</v>
      </c>
      <c r="O495" s="401"/>
      <c r="P495" s="401"/>
      <c r="Q495" s="401"/>
      <c r="R495" s="401"/>
      <c r="S495" s="401"/>
      <c r="T495" s="401"/>
    </row>
    <row r="496" spans="1:20" ht="18.75" customHeight="1" x14ac:dyDescent="0.25">
      <c r="A496" s="108"/>
      <c r="B496" s="447" t="s">
        <v>387</v>
      </c>
      <c r="C496" s="547"/>
      <c r="D496" s="547"/>
      <c r="E496" s="448"/>
      <c r="F496" s="472" t="s">
        <v>213</v>
      </c>
      <c r="G496" s="585"/>
      <c r="H496" s="554">
        <f>H498</f>
        <v>2347.3000000000002</v>
      </c>
      <c r="I496" s="555"/>
      <c r="J496" s="554">
        <f>J498</f>
        <v>2347.3000000000002</v>
      </c>
      <c r="K496" s="555"/>
      <c r="L496" s="107">
        <f>J496/H496*100</f>
        <v>100</v>
      </c>
      <c r="O496" s="401"/>
      <c r="P496" s="401"/>
      <c r="Q496" s="401"/>
      <c r="R496" s="401"/>
      <c r="S496" s="401"/>
      <c r="T496" s="401"/>
    </row>
    <row r="497" spans="1:20" ht="19.5" customHeight="1" x14ac:dyDescent="0.25">
      <c r="A497" s="108"/>
      <c r="B497" s="473" t="s">
        <v>388</v>
      </c>
      <c r="C497" s="473"/>
      <c r="D497" s="473"/>
      <c r="E497" s="473"/>
      <c r="F497" s="472" t="s">
        <v>213</v>
      </c>
      <c r="G497" s="585"/>
      <c r="H497" s="463">
        <v>0</v>
      </c>
      <c r="I497" s="463"/>
      <c r="J497" s="463">
        <v>0</v>
      </c>
      <c r="K497" s="463"/>
      <c r="L497" s="107" t="s">
        <v>24</v>
      </c>
      <c r="O497" s="401"/>
      <c r="P497" s="401"/>
      <c r="Q497" s="401"/>
      <c r="R497" s="401"/>
      <c r="S497" s="401"/>
      <c r="T497" s="401"/>
    </row>
    <row r="498" spans="1:20" ht="32.25" customHeight="1" x14ac:dyDescent="0.25">
      <c r="A498" s="108">
        <v>2</v>
      </c>
      <c r="B498" s="653" t="s">
        <v>389</v>
      </c>
      <c r="C498" s="654"/>
      <c r="D498" s="654"/>
      <c r="E498" s="655"/>
      <c r="F498" s="509" t="s">
        <v>213</v>
      </c>
      <c r="G498" s="580"/>
      <c r="H498" s="512">
        <f>H499+H518</f>
        <v>2347.3000000000002</v>
      </c>
      <c r="I498" s="513"/>
      <c r="J498" s="512">
        <f>J499+J518</f>
        <v>2347.3000000000002</v>
      </c>
      <c r="K498" s="513"/>
      <c r="L498" s="216">
        <f>J498/H498*100</f>
        <v>100</v>
      </c>
      <c r="O498" s="401"/>
      <c r="P498" s="401"/>
      <c r="Q498" s="401"/>
      <c r="R498" s="401"/>
      <c r="S498" s="401"/>
      <c r="T498" s="401"/>
    </row>
    <row r="499" spans="1:20" ht="18" customHeight="1" x14ac:dyDescent="0.25">
      <c r="A499" s="219" t="s">
        <v>58</v>
      </c>
      <c r="B499" s="220"/>
      <c r="C499" s="590" t="s">
        <v>613</v>
      </c>
      <c r="D499" s="591"/>
      <c r="E499" s="591"/>
      <c r="F499" s="509" t="s">
        <v>213</v>
      </c>
      <c r="G499" s="563"/>
      <c r="H499" s="592">
        <f>SUM(H500,H506,H512)</f>
        <v>118.7</v>
      </c>
      <c r="I499" s="593"/>
      <c r="J499" s="592">
        <f>SUM(J500,J506,J512)</f>
        <v>118.7</v>
      </c>
      <c r="K499" s="593"/>
      <c r="L499" s="221">
        <f>J499/H499*100</f>
        <v>100</v>
      </c>
      <c r="O499" s="401"/>
      <c r="P499" s="401"/>
      <c r="Q499" s="401"/>
      <c r="R499" s="401"/>
      <c r="S499" s="401"/>
      <c r="T499" s="401"/>
    </row>
    <row r="500" spans="1:20" ht="18" customHeight="1" x14ac:dyDescent="0.25">
      <c r="A500" s="219" t="s">
        <v>390</v>
      </c>
      <c r="B500" s="575" t="s">
        <v>299</v>
      </c>
      <c r="C500" s="576"/>
      <c r="D500" s="576"/>
      <c r="E500" s="576"/>
      <c r="F500" s="472" t="s">
        <v>213</v>
      </c>
      <c r="G500" s="551"/>
      <c r="H500" s="554">
        <f>SUM(H501:I505)</f>
        <v>24.3</v>
      </c>
      <c r="I500" s="555"/>
      <c r="J500" s="554">
        <f>SUM(J501:K505)</f>
        <v>24.3</v>
      </c>
      <c r="K500" s="555"/>
      <c r="L500" s="222">
        <f t="shared" ref="L500:L520" si="25">J500/H500*100</f>
        <v>100</v>
      </c>
      <c r="O500" s="401"/>
      <c r="P500" s="401"/>
      <c r="Q500" s="401"/>
      <c r="R500" s="401"/>
      <c r="S500" s="401"/>
      <c r="T500" s="401"/>
    </row>
    <row r="501" spans="1:20" ht="17.25" customHeight="1" x14ac:dyDescent="0.25">
      <c r="A501" s="219"/>
      <c r="B501" s="438" t="s">
        <v>94</v>
      </c>
      <c r="C501" s="564"/>
      <c r="D501" s="564"/>
      <c r="E501" s="565"/>
      <c r="F501" s="472" t="s">
        <v>213</v>
      </c>
      <c r="G501" s="563"/>
      <c r="H501" s="552">
        <v>16</v>
      </c>
      <c r="I501" s="553"/>
      <c r="J501" s="552">
        <v>16</v>
      </c>
      <c r="K501" s="553"/>
      <c r="L501" s="222">
        <f>J501/H501*100</f>
        <v>100</v>
      </c>
    </row>
    <row r="502" spans="1:20" ht="21" customHeight="1" x14ac:dyDescent="0.25">
      <c r="A502" s="219"/>
      <c r="B502" s="438" t="s">
        <v>95</v>
      </c>
      <c r="C502" s="564"/>
      <c r="D502" s="564"/>
      <c r="E502" s="565"/>
      <c r="F502" s="472" t="s">
        <v>213</v>
      </c>
      <c r="G502" s="563"/>
      <c r="H502" s="552">
        <v>0.4</v>
      </c>
      <c r="I502" s="553"/>
      <c r="J502" s="552">
        <v>0.4</v>
      </c>
      <c r="K502" s="553"/>
      <c r="L502" s="222">
        <f>J502/H502*100</f>
        <v>100</v>
      </c>
    </row>
    <row r="503" spans="1:20" ht="18.75" customHeight="1" x14ac:dyDescent="0.25">
      <c r="A503" s="219"/>
      <c r="B503" s="438" t="s">
        <v>97</v>
      </c>
      <c r="C503" s="564"/>
      <c r="D503" s="564"/>
      <c r="E503" s="565"/>
      <c r="F503" s="472" t="s">
        <v>213</v>
      </c>
      <c r="G503" s="563"/>
      <c r="H503" s="552">
        <v>0</v>
      </c>
      <c r="I503" s="553"/>
      <c r="J503" s="552">
        <v>0</v>
      </c>
      <c r="K503" s="553"/>
      <c r="L503" s="107" t="s">
        <v>24</v>
      </c>
    </row>
    <row r="504" spans="1:20" ht="19.5" customHeight="1" x14ac:dyDescent="0.25">
      <c r="A504" s="219"/>
      <c r="B504" s="438" t="s">
        <v>98</v>
      </c>
      <c r="C504" s="564"/>
      <c r="D504" s="564"/>
      <c r="E504" s="565"/>
      <c r="F504" s="472" t="s">
        <v>213</v>
      </c>
      <c r="G504" s="563"/>
      <c r="H504" s="552">
        <v>0</v>
      </c>
      <c r="I504" s="553"/>
      <c r="J504" s="552">
        <v>0</v>
      </c>
      <c r="K504" s="553"/>
      <c r="L504" s="107" t="s">
        <v>24</v>
      </c>
    </row>
    <row r="505" spans="1:20" ht="18.75" customHeight="1" x14ac:dyDescent="0.25">
      <c r="A505" s="219"/>
      <c r="B505" s="438" t="s">
        <v>300</v>
      </c>
      <c r="C505" s="564"/>
      <c r="D505" s="564"/>
      <c r="E505" s="565"/>
      <c r="F505" s="578" t="s">
        <v>213</v>
      </c>
      <c r="G505" s="643"/>
      <c r="H505" s="552">
        <v>7.9</v>
      </c>
      <c r="I505" s="553"/>
      <c r="J505" s="552">
        <v>7.9</v>
      </c>
      <c r="K505" s="553"/>
      <c r="L505" s="222">
        <f>J505/H505*100</f>
        <v>100</v>
      </c>
    </row>
    <row r="506" spans="1:20" ht="18.75" customHeight="1" x14ac:dyDescent="0.25">
      <c r="A506" s="219" t="s">
        <v>391</v>
      </c>
      <c r="B506" s="575" t="s">
        <v>531</v>
      </c>
      <c r="C506" s="576"/>
      <c r="D506" s="576"/>
      <c r="E506" s="814"/>
      <c r="F506" s="472" t="s">
        <v>213</v>
      </c>
      <c r="G506" s="551"/>
      <c r="H506" s="554">
        <f>SUM(H507:I511)</f>
        <v>63.5</v>
      </c>
      <c r="I506" s="555"/>
      <c r="J506" s="554">
        <f>SUM(J507:K511)</f>
        <v>63.5</v>
      </c>
      <c r="K506" s="555"/>
      <c r="L506" s="107">
        <f t="shared" si="25"/>
        <v>100</v>
      </c>
    </row>
    <row r="507" spans="1:20" ht="18.75" customHeight="1" x14ac:dyDescent="0.25">
      <c r="A507" s="219"/>
      <c r="B507" s="438" t="s">
        <v>94</v>
      </c>
      <c r="C507" s="564"/>
      <c r="D507" s="564"/>
      <c r="E507" s="565"/>
      <c r="F507" s="472" t="s">
        <v>213</v>
      </c>
      <c r="G507" s="563"/>
      <c r="H507" s="552">
        <v>1</v>
      </c>
      <c r="I507" s="553"/>
      <c r="J507" s="552">
        <v>1</v>
      </c>
      <c r="K507" s="553"/>
      <c r="L507" s="107">
        <f>J507/H507*100</f>
        <v>100</v>
      </c>
    </row>
    <row r="508" spans="1:20" ht="19.5" customHeight="1" x14ac:dyDescent="0.25">
      <c r="A508" s="219"/>
      <c r="B508" s="438" t="s">
        <v>95</v>
      </c>
      <c r="C508" s="564"/>
      <c r="D508" s="564"/>
      <c r="E508" s="565"/>
      <c r="F508" s="472" t="s">
        <v>213</v>
      </c>
      <c r="G508" s="563"/>
      <c r="H508" s="552">
        <v>0</v>
      </c>
      <c r="I508" s="553"/>
      <c r="J508" s="552">
        <v>0</v>
      </c>
      <c r="K508" s="553"/>
      <c r="L508" s="107" t="s">
        <v>24</v>
      </c>
    </row>
    <row r="509" spans="1:20" ht="21" customHeight="1" x14ac:dyDescent="0.25">
      <c r="A509" s="219"/>
      <c r="B509" s="438" t="s">
        <v>97</v>
      </c>
      <c r="C509" s="564"/>
      <c r="D509" s="564"/>
      <c r="E509" s="565"/>
      <c r="F509" s="472" t="s">
        <v>213</v>
      </c>
      <c r="G509" s="563"/>
      <c r="H509" s="552">
        <v>52.3</v>
      </c>
      <c r="I509" s="553"/>
      <c r="J509" s="552">
        <v>52.3</v>
      </c>
      <c r="K509" s="553"/>
      <c r="L509" s="107">
        <f>J509/H509*100</f>
        <v>100</v>
      </c>
    </row>
    <row r="510" spans="1:20" ht="19.5" customHeight="1" x14ac:dyDescent="0.25">
      <c r="A510" s="219"/>
      <c r="B510" s="438" t="s">
        <v>98</v>
      </c>
      <c r="C510" s="564"/>
      <c r="D510" s="564"/>
      <c r="E510" s="565"/>
      <c r="F510" s="472" t="s">
        <v>213</v>
      </c>
      <c r="G510" s="563"/>
      <c r="H510" s="552">
        <v>3.6</v>
      </c>
      <c r="I510" s="553"/>
      <c r="J510" s="552">
        <v>3.6</v>
      </c>
      <c r="K510" s="553"/>
      <c r="L510" s="107">
        <f>J510/H510*100</f>
        <v>100</v>
      </c>
    </row>
    <row r="511" spans="1:20" ht="19.5" customHeight="1" x14ac:dyDescent="0.25">
      <c r="A511" s="219"/>
      <c r="B511" s="438" t="s">
        <v>300</v>
      </c>
      <c r="C511" s="564"/>
      <c r="D511" s="564"/>
      <c r="E511" s="565"/>
      <c r="F511" s="578" t="s">
        <v>213</v>
      </c>
      <c r="G511" s="643"/>
      <c r="H511" s="552">
        <v>6.6</v>
      </c>
      <c r="I511" s="553"/>
      <c r="J511" s="552">
        <v>6.6</v>
      </c>
      <c r="K511" s="553"/>
      <c r="L511" s="107">
        <f>J511/H511*100</f>
        <v>100</v>
      </c>
    </row>
    <row r="512" spans="1:20" ht="18.75" customHeight="1" x14ac:dyDescent="0.25">
      <c r="A512" s="219" t="s">
        <v>392</v>
      </c>
      <c r="B512" s="575" t="s">
        <v>301</v>
      </c>
      <c r="C512" s="576"/>
      <c r="D512" s="576"/>
      <c r="E512" s="814"/>
      <c r="F512" s="472" t="s">
        <v>213</v>
      </c>
      <c r="G512" s="551"/>
      <c r="H512" s="554">
        <f>SUM(H513:I517)</f>
        <v>30.9</v>
      </c>
      <c r="I512" s="555"/>
      <c r="J512" s="554">
        <f>SUM(J513:K517)</f>
        <v>30.9</v>
      </c>
      <c r="K512" s="555"/>
      <c r="L512" s="107">
        <f t="shared" si="25"/>
        <v>100</v>
      </c>
    </row>
    <row r="513" spans="1:47" ht="18" customHeight="1" x14ac:dyDescent="0.25">
      <c r="A513" s="219"/>
      <c r="B513" s="438" t="s">
        <v>94</v>
      </c>
      <c r="C513" s="564"/>
      <c r="D513" s="564"/>
      <c r="E513" s="565"/>
      <c r="F513" s="472" t="s">
        <v>213</v>
      </c>
      <c r="G513" s="563"/>
      <c r="H513" s="552">
        <v>12.4</v>
      </c>
      <c r="I513" s="553"/>
      <c r="J513" s="552">
        <v>12.4</v>
      </c>
      <c r="K513" s="553"/>
      <c r="L513" s="107">
        <f t="shared" si="25"/>
        <v>100</v>
      </c>
    </row>
    <row r="514" spans="1:47" ht="20.25" customHeight="1" x14ac:dyDescent="0.25">
      <c r="A514" s="219"/>
      <c r="B514" s="438" t="s">
        <v>95</v>
      </c>
      <c r="C514" s="564"/>
      <c r="D514" s="564"/>
      <c r="E514" s="565"/>
      <c r="F514" s="472" t="s">
        <v>213</v>
      </c>
      <c r="G514" s="563"/>
      <c r="H514" s="552">
        <v>10.3</v>
      </c>
      <c r="I514" s="553"/>
      <c r="J514" s="552">
        <v>10.3</v>
      </c>
      <c r="K514" s="553"/>
      <c r="L514" s="107">
        <f t="shared" si="25"/>
        <v>100</v>
      </c>
    </row>
    <row r="515" spans="1:47" ht="21.75" customHeight="1" x14ac:dyDescent="0.25">
      <c r="A515" s="219"/>
      <c r="B515" s="438" t="s">
        <v>97</v>
      </c>
      <c r="C515" s="564"/>
      <c r="D515" s="564"/>
      <c r="E515" s="565"/>
      <c r="F515" s="472" t="s">
        <v>213</v>
      </c>
      <c r="G515" s="563"/>
      <c r="H515" s="552">
        <v>0</v>
      </c>
      <c r="I515" s="553"/>
      <c r="J515" s="552">
        <v>0</v>
      </c>
      <c r="K515" s="553"/>
      <c r="L515" s="107" t="s">
        <v>24</v>
      </c>
    </row>
    <row r="516" spans="1:47" ht="18.75" customHeight="1" x14ac:dyDescent="0.25">
      <c r="A516" s="219"/>
      <c r="B516" s="438" t="s">
        <v>98</v>
      </c>
      <c r="C516" s="564"/>
      <c r="D516" s="564"/>
      <c r="E516" s="565"/>
      <c r="F516" s="472" t="s">
        <v>213</v>
      </c>
      <c r="G516" s="563"/>
      <c r="H516" s="552">
        <v>8.1999999999999993</v>
      </c>
      <c r="I516" s="553"/>
      <c r="J516" s="552">
        <v>8.1999999999999993</v>
      </c>
      <c r="K516" s="553"/>
      <c r="L516" s="107">
        <f t="shared" si="25"/>
        <v>100</v>
      </c>
    </row>
    <row r="517" spans="1:47" ht="18.75" customHeight="1" x14ac:dyDescent="0.25">
      <c r="A517" s="219"/>
      <c r="B517" s="438" t="s">
        <v>300</v>
      </c>
      <c r="C517" s="439"/>
      <c r="D517" s="439"/>
      <c r="E517" s="440"/>
      <c r="F517" s="594" t="s">
        <v>213</v>
      </c>
      <c r="G517" s="657"/>
      <c r="H517" s="648">
        <v>0</v>
      </c>
      <c r="I517" s="649"/>
      <c r="J517" s="648">
        <v>0</v>
      </c>
      <c r="K517" s="649"/>
      <c r="L517" s="406" t="s">
        <v>24</v>
      </c>
    </row>
    <row r="518" spans="1:47" ht="18.75" customHeight="1" x14ac:dyDescent="0.25">
      <c r="A518" s="219" t="s">
        <v>393</v>
      </c>
      <c r="B518" s="573" t="s">
        <v>214</v>
      </c>
      <c r="C518" s="574"/>
      <c r="D518" s="574"/>
      <c r="E518" s="574"/>
      <c r="F518" s="472" t="s">
        <v>213</v>
      </c>
      <c r="G518" s="551"/>
      <c r="H518" s="463">
        <v>2228.6</v>
      </c>
      <c r="I518" s="463"/>
      <c r="J518" s="463">
        <v>2228.6</v>
      </c>
      <c r="K518" s="463"/>
      <c r="L518" s="406">
        <f t="shared" si="25"/>
        <v>100</v>
      </c>
    </row>
    <row r="519" spans="1:47" ht="13.5" customHeight="1" x14ac:dyDescent="0.25">
      <c r="A519" s="108">
        <v>3</v>
      </c>
      <c r="B519" s="490" t="s">
        <v>215</v>
      </c>
      <c r="C519" s="576"/>
      <c r="D519" s="576"/>
      <c r="E519" s="814"/>
      <c r="F519" s="509" t="s">
        <v>85</v>
      </c>
      <c r="G519" s="551"/>
      <c r="H519" s="540">
        <v>5</v>
      </c>
      <c r="I519" s="568"/>
      <c r="J519" s="540">
        <v>5</v>
      </c>
      <c r="K519" s="568"/>
      <c r="L519" s="216">
        <f t="shared" si="25"/>
        <v>100</v>
      </c>
    </row>
    <row r="520" spans="1:47" ht="15" customHeight="1" x14ac:dyDescent="0.25">
      <c r="A520" s="219" t="s">
        <v>276</v>
      </c>
      <c r="B520" s="467" t="s">
        <v>217</v>
      </c>
      <c r="C520" s="514"/>
      <c r="D520" s="514"/>
      <c r="E520" s="471"/>
      <c r="F520" s="472" t="s">
        <v>85</v>
      </c>
      <c r="G520" s="551"/>
      <c r="H520" s="455">
        <v>3</v>
      </c>
      <c r="I520" s="455"/>
      <c r="J520" s="455">
        <v>3</v>
      </c>
      <c r="K520" s="455"/>
      <c r="L520" s="107">
        <f t="shared" si="25"/>
        <v>100</v>
      </c>
    </row>
    <row r="521" spans="1:47" ht="16.5" customHeight="1" x14ac:dyDescent="0.25">
      <c r="A521" s="219" t="s">
        <v>277</v>
      </c>
      <c r="B521" s="467" t="s">
        <v>614</v>
      </c>
      <c r="C521" s="468"/>
      <c r="D521" s="468"/>
      <c r="E521" s="469"/>
      <c r="F521" s="472" t="s">
        <v>85</v>
      </c>
      <c r="G521" s="551"/>
      <c r="H521" s="467">
        <v>0</v>
      </c>
      <c r="I521" s="469"/>
      <c r="J521" s="467">
        <v>1</v>
      </c>
      <c r="K521" s="469"/>
      <c r="L521" s="107" t="s">
        <v>24</v>
      </c>
    </row>
    <row r="522" spans="1:47" s="120" customFormat="1" ht="18.75" customHeight="1" x14ac:dyDescent="0.25">
      <c r="A522" s="219" t="s">
        <v>329</v>
      </c>
      <c r="B522" s="467" t="s">
        <v>219</v>
      </c>
      <c r="C522" s="514"/>
      <c r="D522" s="514"/>
      <c r="E522" s="471"/>
      <c r="F522" s="472" t="s">
        <v>85</v>
      </c>
      <c r="G522" s="551"/>
      <c r="H522" s="455">
        <v>2</v>
      </c>
      <c r="I522" s="455"/>
      <c r="J522" s="455">
        <v>2</v>
      </c>
      <c r="K522" s="455"/>
      <c r="L522" s="107">
        <f>J522/H522*100</f>
        <v>100</v>
      </c>
    </row>
    <row r="523" spans="1:47" s="27" customFormat="1" ht="9.75" customHeight="1" x14ac:dyDescent="0.25">
      <c r="A523" s="130"/>
      <c r="B523" s="49"/>
      <c r="C523" s="49"/>
      <c r="D523" s="49"/>
      <c r="E523" s="49"/>
      <c r="F523" s="49"/>
      <c r="G523" s="50"/>
      <c r="H523" s="49"/>
      <c r="I523" s="49"/>
      <c r="J523" s="49"/>
      <c r="K523" s="49"/>
      <c r="L523" s="52"/>
      <c r="O523" s="12"/>
      <c r="P523" s="12"/>
      <c r="Q523" s="12"/>
      <c r="R523" s="12"/>
      <c r="S523" s="12"/>
      <c r="T523" s="12"/>
      <c r="U523" s="12"/>
      <c r="V523" s="12"/>
      <c r="W523" s="12"/>
      <c r="X523" s="12"/>
      <c r="Y523" s="12"/>
      <c r="Z523" s="12"/>
      <c r="AA523" s="12"/>
      <c r="AB523" s="12"/>
      <c r="AC523" s="12"/>
      <c r="AD523" s="12"/>
      <c r="AE523" s="12"/>
      <c r="AF523" s="12"/>
      <c r="AG523" s="12"/>
      <c r="AH523" s="12"/>
      <c r="AI523" s="12"/>
      <c r="AJ523" s="12"/>
      <c r="AK523" s="12"/>
      <c r="AL523" s="12"/>
      <c r="AM523" s="12"/>
      <c r="AN523" s="12"/>
      <c r="AO523" s="12"/>
      <c r="AP523" s="12"/>
      <c r="AQ523" s="12"/>
      <c r="AR523" s="12"/>
      <c r="AS523" s="12"/>
      <c r="AT523" s="12"/>
      <c r="AU523" s="12"/>
    </row>
    <row r="524" spans="1:47" ht="21.75" customHeight="1" x14ac:dyDescent="0.2">
      <c r="A524" s="477" t="s">
        <v>615</v>
      </c>
      <c r="B524" s="477"/>
      <c r="C524" s="477"/>
      <c r="D524" s="477"/>
      <c r="E524" s="477"/>
      <c r="F524" s="477"/>
      <c r="G524" s="477"/>
      <c r="H524" s="477"/>
      <c r="I524" s="477"/>
      <c r="J524" s="477"/>
      <c r="K524" s="477"/>
      <c r="L524" s="477"/>
    </row>
    <row r="525" spans="1:47" ht="25.5" customHeight="1" x14ac:dyDescent="0.25">
      <c r="A525" s="134"/>
      <c r="B525" s="49"/>
      <c r="C525" s="49"/>
      <c r="D525" s="49"/>
      <c r="E525" s="49"/>
      <c r="F525" s="49"/>
      <c r="G525" s="50"/>
      <c r="H525" s="49"/>
      <c r="I525" s="49"/>
      <c r="J525" s="49"/>
      <c r="K525" s="49"/>
      <c r="L525" s="52"/>
    </row>
    <row r="526" spans="1:47" ht="18.75" customHeight="1" x14ac:dyDescent="0.2">
      <c r="A526" s="569" t="s">
        <v>359</v>
      </c>
      <c r="B526" s="569"/>
      <c r="C526" s="569"/>
      <c r="D526" s="569"/>
      <c r="E526" s="569"/>
      <c r="F526" s="569"/>
      <c r="G526" s="569"/>
      <c r="H526" s="569"/>
      <c r="I526" s="569"/>
      <c r="J526" s="569"/>
      <c r="K526" s="569"/>
      <c r="L526" s="569"/>
    </row>
    <row r="527" spans="1:47" ht="33.75" customHeight="1" x14ac:dyDescent="0.2">
      <c r="A527" s="268" t="s">
        <v>211</v>
      </c>
      <c r="B527" s="474" t="s">
        <v>18</v>
      </c>
      <c r="C527" s="474"/>
      <c r="D527" s="474"/>
      <c r="E527" s="474"/>
      <c r="F527" s="474"/>
      <c r="G527" s="268" t="s">
        <v>7</v>
      </c>
      <c r="H527" s="714" t="s">
        <v>524</v>
      </c>
      <c r="I527" s="715"/>
      <c r="J527" s="714" t="s">
        <v>525</v>
      </c>
      <c r="K527" s="715"/>
      <c r="L527" s="270" t="s">
        <v>60</v>
      </c>
    </row>
    <row r="528" spans="1:47" ht="18" customHeight="1" x14ac:dyDescent="0.25">
      <c r="A528" s="267">
        <v>1</v>
      </c>
      <c r="B528" s="558" t="s">
        <v>408</v>
      </c>
      <c r="C528" s="559"/>
      <c r="D528" s="559"/>
      <c r="E528" s="559"/>
      <c r="F528" s="560"/>
      <c r="G528" s="267" t="s">
        <v>212</v>
      </c>
      <c r="H528" s="571">
        <f>SUM(H529:I532)</f>
        <v>628.26</v>
      </c>
      <c r="I528" s="572"/>
      <c r="J528" s="571">
        <f>SUM(J529:K532)</f>
        <v>630.41999999999996</v>
      </c>
      <c r="K528" s="572"/>
      <c r="L528" s="312">
        <f>J528/H528*100</f>
        <v>100.3</v>
      </c>
    </row>
    <row r="529" spans="1:12" ht="15.75" customHeight="1" x14ac:dyDescent="0.25">
      <c r="A529" s="267"/>
      <c r="B529" s="467" t="s">
        <v>94</v>
      </c>
      <c r="C529" s="570"/>
      <c r="D529" s="570"/>
      <c r="E529" s="570"/>
      <c r="F529" s="511"/>
      <c r="G529" s="265" t="s">
        <v>212</v>
      </c>
      <c r="H529" s="352"/>
      <c r="I529" s="353">
        <v>480.5</v>
      </c>
      <c r="J529" s="352"/>
      <c r="K529" s="353">
        <v>480.76</v>
      </c>
      <c r="L529" s="340">
        <f>K529/I529*100</f>
        <v>100.1</v>
      </c>
    </row>
    <row r="530" spans="1:12" ht="20.25" customHeight="1" x14ac:dyDescent="0.25">
      <c r="A530" s="267"/>
      <c r="B530" s="467" t="s">
        <v>95</v>
      </c>
      <c r="C530" s="570"/>
      <c r="D530" s="570"/>
      <c r="E530" s="570"/>
      <c r="F530" s="511"/>
      <c r="G530" s="265" t="s">
        <v>212</v>
      </c>
      <c r="H530" s="352"/>
      <c r="I530" s="353">
        <v>12.82</v>
      </c>
      <c r="J530" s="352"/>
      <c r="K530" s="353">
        <v>12.82</v>
      </c>
      <c r="L530" s="340">
        <f>K530/I530*100</f>
        <v>100</v>
      </c>
    </row>
    <row r="531" spans="1:12" ht="19.5" customHeight="1" x14ac:dyDescent="0.25">
      <c r="A531" s="267"/>
      <c r="B531" s="467" t="s">
        <v>97</v>
      </c>
      <c r="C531" s="570"/>
      <c r="D531" s="570"/>
      <c r="E531" s="570"/>
      <c r="F531" s="511"/>
      <c r="G531" s="265" t="s">
        <v>212</v>
      </c>
      <c r="H531" s="352"/>
      <c r="I531" s="353">
        <v>88.61</v>
      </c>
      <c r="J531" s="352"/>
      <c r="K531" s="353">
        <v>88.61</v>
      </c>
      <c r="L531" s="340">
        <f>K531/I531*100</f>
        <v>100</v>
      </c>
    </row>
    <row r="532" spans="1:12" ht="18" customHeight="1" x14ac:dyDescent="0.25">
      <c r="A532" s="267"/>
      <c r="B532" s="455" t="s">
        <v>98</v>
      </c>
      <c r="C532" s="455"/>
      <c r="D532" s="455"/>
      <c r="E532" s="455"/>
      <c r="F532" s="455"/>
      <c r="G532" s="265" t="s">
        <v>212</v>
      </c>
      <c r="H532" s="352"/>
      <c r="I532" s="353">
        <v>46.33</v>
      </c>
      <c r="J532" s="352"/>
      <c r="K532" s="353">
        <v>48.23</v>
      </c>
      <c r="L532" s="340">
        <f>K532/I532*100</f>
        <v>104.1</v>
      </c>
    </row>
    <row r="533" spans="1:12" ht="29.25" customHeight="1" x14ac:dyDescent="0.25">
      <c r="A533" s="267">
        <v>2</v>
      </c>
      <c r="B533" s="490" t="s">
        <v>489</v>
      </c>
      <c r="C533" s="491"/>
      <c r="D533" s="491"/>
      <c r="E533" s="491"/>
      <c r="F533" s="492"/>
      <c r="G533" s="267" t="s">
        <v>212</v>
      </c>
      <c r="H533" s="556">
        <f>SUM(H534:I537)</f>
        <v>0</v>
      </c>
      <c r="I533" s="557"/>
      <c r="J533" s="556">
        <f>SUM(J534:K537)</f>
        <v>0</v>
      </c>
      <c r="K533" s="557"/>
      <c r="L533" s="312">
        <v>0</v>
      </c>
    </row>
    <row r="534" spans="1:12" ht="18.75" customHeight="1" x14ac:dyDescent="0.25">
      <c r="A534" s="267"/>
      <c r="B534" s="467" t="s">
        <v>94</v>
      </c>
      <c r="C534" s="570"/>
      <c r="D534" s="570"/>
      <c r="E534" s="570"/>
      <c r="F534" s="511"/>
      <c r="G534" s="265" t="s">
        <v>212</v>
      </c>
      <c r="H534" s="272"/>
      <c r="I534" s="273">
        <v>0</v>
      </c>
      <c r="J534" s="272"/>
      <c r="K534" s="273">
        <v>0</v>
      </c>
      <c r="L534" s="340" t="s">
        <v>24</v>
      </c>
    </row>
    <row r="535" spans="1:12" ht="20.25" customHeight="1" x14ac:dyDescent="0.25">
      <c r="A535" s="267"/>
      <c r="B535" s="467" t="s">
        <v>95</v>
      </c>
      <c r="C535" s="570"/>
      <c r="D535" s="570"/>
      <c r="E535" s="570"/>
      <c r="F535" s="511"/>
      <c r="G535" s="265" t="s">
        <v>212</v>
      </c>
      <c r="H535" s="272"/>
      <c r="I535" s="273">
        <v>0</v>
      </c>
      <c r="J535" s="272"/>
      <c r="K535" s="273">
        <v>0</v>
      </c>
      <c r="L535" s="340" t="s">
        <v>24</v>
      </c>
    </row>
    <row r="536" spans="1:12" ht="18.75" customHeight="1" x14ac:dyDescent="0.25">
      <c r="A536" s="267"/>
      <c r="B536" s="467" t="s">
        <v>97</v>
      </c>
      <c r="C536" s="570"/>
      <c r="D536" s="570"/>
      <c r="E536" s="570"/>
      <c r="F536" s="511"/>
      <c r="G536" s="265" t="s">
        <v>212</v>
      </c>
      <c r="H536" s="272"/>
      <c r="I536" s="273">
        <v>0</v>
      </c>
      <c r="J536" s="272"/>
      <c r="K536" s="273">
        <v>0</v>
      </c>
      <c r="L536" s="340" t="s">
        <v>24</v>
      </c>
    </row>
    <row r="537" spans="1:12" ht="18" customHeight="1" x14ac:dyDescent="0.25">
      <c r="A537" s="267"/>
      <c r="B537" s="455" t="s">
        <v>98</v>
      </c>
      <c r="C537" s="455"/>
      <c r="D537" s="455"/>
      <c r="E537" s="455"/>
      <c r="F537" s="455"/>
      <c r="G537" s="265" t="s">
        <v>212</v>
      </c>
      <c r="H537" s="272"/>
      <c r="I537" s="273">
        <v>0</v>
      </c>
      <c r="J537" s="272"/>
      <c r="K537" s="273">
        <v>0</v>
      </c>
      <c r="L537" s="340" t="s">
        <v>24</v>
      </c>
    </row>
    <row r="538" spans="1:12" ht="30.75" customHeight="1" x14ac:dyDescent="0.25">
      <c r="A538" s="267">
        <v>3</v>
      </c>
      <c r="B538" s="500" t="s">
        <v>490</v>
      </c>
      <c r="C538" s="501"/>
      <c r="D538" s="501"/>
      <c r="E538" s="501"/>
      <c r="F538" s="502"/>
      <c r="G538" s="267" t="s">
        <v>212</v>
      </c>
      <c r="H538" s="354"/>
      <c r="I538" s="276">
        <f>SUM(H539:I542)</f>
        <v>1.42</v>
      </c>
      <c r="J538" s="275"/>
      <c r="K538" s="276">
        <f>SUM(J539:K542)</f>
        <v>0</v>
      </c>
      <c r="L538" s="312" t="s">
        <v>24</v>
      </c>
    </row>
    <row r="539" spans="1:12" ht="17.25" customHeight="1" x14ac:dyDescent="0.25">
      <c r="A539" s="267"/>
      <c r="B539" s="467" t="s">
        <v>94</v>
      </c>
      <c r="C539" s="570"/>
      <c r="D539" s="570"/>
      <c r="E539" s="570"/>
      <c r="F539" s="511"/>
      <c r="G539" s="265" t="s">
        <v>212</v>
      </c>
      <c r="H539" s="272"/>
      <c r="I539" s="273">
        <v>0</v>
      </c>
      <c r="J539" s="272"/>
      <c r="K539" s="273">
        <v>0</v>
      </c>
      <c r="L539" s="340" t="s">
        <v>24</v>
      </c>
    </row>
    <row r="540" spans="1:12" ht="18.75" customHeight="1" x14ac:dyDescent="0.25">
      <c r="A540" s="267"/>
      <c r="B540" s="467" t="s">
        <v>95</v>
      </c>
      <c r="C540" s="570"/>
      <c r="D540" s="570"/>
      <c r="E540" s="570"/>
      <c r="F540" s="511"/>
      <c r="G540" s="265" t="s">
        <v>212</v>
      </c>
      <c r="H540" s="272"/>
      <c r="I540" s="273">
        <v>0</v>
      </c>
      <c r="J540" s="272"/>
      <c r="K540" s="273">
        <v>0</v>
      </c>
      <c r="L540" s="340" t="s">
        <v>24</v>
      </c>
    </row>
    <row r="541" spans="1:12" ht="18.75" customHeight="1" x14ac:dyDescent="0.25">
      <c r="A541" s="267"/>
      <c r="B541" s="467" t="s">
        <v>97</v>
      </c>
      <c r="C541" s="570"/>
      <c r="D541" s="570"/>
      <c r="E541" s="570"/>
      <c r="F541" s="511"/>
      <c r="G541" s="265" t="s">
        <v>212</v>
      </c>
      <c r="H541" s="272"/>
      <c r="I541" s="273">
        <v>0</v>
      </c>
      <c r="J541" s="272"/>
      <c r="K541" s="273">
        <v>0</v>
      </c>
      <c r="L541" s="340" t="s">
        <v>24</v>
      </c>
    </row>
    <row r="542" spans="1:12" ht="18.75" customHeight="1" x14ac:dyDescent="0.25">
      <c r="A542" s="267"/>
      <c r="B542" s="455" t="s">
        <v>98</v>
      </c>
      <c r="C542" s="455"/>
      <c r="D542" s="455"/>
      <c r="E542" s="455"/>
      <c r="F542" s="455"/>
      <c r="G542" s="265" t="s">
        <v>212</v>
      </c>
      <c r="H542" s="272"/>
      <c r="I542" s="273">
        <v>1.42</v>
      </c>
      <c r="J542" s="272"/>
      <c r="K542" s="273">
        <v>0</v>
      </c>
      <c r="L542" s="340" t="s">
        <v>24</v>
      </c>
    </row>
    <row r="543" spans="1:12" ht="30" customHeight="1" x14ac:dyDescent="0.25">
      <c r="A543" s="267">
        <v>4</v>
      </c>
      <c r="B543" s="558" t="s">
        <v>409</v>
      </c>
      <c r="C543" s="559"/>
      <c r="D543" s="559"/>
      <c r="E543" s="559"/>
      <c r="F543" s="560"/>
      <c r="G543" s="267" t="s">
        <v>64</v>
      </c>
      <c r="H543" s="893">
        <v>4.4000000000000004</v>
      </c>
      <c r="I543" s="893"/>
      <c r="J543" s="893">
        <v>4.2699999999999996</v>
      </c>
      <c r="K543" s="893"/>
      <c r="L543" s="312">
        <f>J543-H543</f>
        <v>-0.1</v>
      </c>
    </row>
    <row r="544" spans="1:12" ht="21.75" customHeight="1" x14ac:dyDescent="0.25">
      <c r="A544" s="267"/>
      <c r="B544" s="467" t="s">
        <v>94</v>
      </c>
      <c r="C544" s="570"/>
      <c r="D544" s="570"/>
      <c r="E544" s="570"/>
      <c r="F544" s="511"/>
      <c r="G544" s="265" t="s">
        <v>64</v>
      </c>
      <c r="H544" s="316"/>
      <c r="I544" s="353">
        <v>1.25</v>
      </c>
      <c r="J544" s="352"/>
      <c r="K544" s="353">
        <v>1.25</v>
      </c>
      <c r="L544" s="340">
        <f>K544-I544</f>
        <v>0</v>
      </c>
    </row>
    <row r="545" spans="1:14" ht="20.25" customHeight="1" x14ac:dyDescent="0.25">
      <c r="A545" s="267"/>
      <c r="B545" s="467" t="s">
        <v>95</v>
      </c>
      <c r="C545" s="570"/>
      <c r="D545" s="570"/>
      <c r="E545" s="570"/>
      <c r="F545" s="511"/>
      <c r="G545" s="265" t="s">
        <v>64</v>
      </c>
      <c r="H545" s="316"/>
      <c r="I545" s="353">
        <v>0</v>
      </c>
      <c r="J545" s="352"/>
      <c r="K545" s="353">
        <v>0</v>
      </c>
      <c r="L545" s="340" t="s">
        <v>24</v>
      </c>
    </row>
    <row r="546" spans="1:14" ht="18.75" customHeight="1" x14ac:dyDescent="0.25">
      <c r="A546" s="267"/>
      <c r="B546" s="467" t="s">
        <v>97</v>
      </c>
      <c r="C546" s="570"/>
      <c r="D546" s="570"/>
      <c r="E546" s="570"/>
      <c r="F546" s="511"/>
      <c r="G546" s="265" t="s">
        <v>64</v>
      </c>
      <c r="H546" s="316"/>
      <c r="I546" s="353">
        <v>4.72</v>
      </c>
      <c r="J546" s="352"/>
      <c r="K546" s="353">
        <v>4.7699999999999996</v>
      </c>
      <c r="L546" s="340">
        <f>K546-I546</f>
        <v>0</v>
      </c>
    </row>
    <row r="547" spans="1:14" ht="18" customHeight="1" x14ac:dyDescent="0.25">
      <c r="A547" s="267"/>
      <c r="B547" s="455" t="s">
        <v>98</v>
      </c>
      <c r="C547" s="455"/>
      <c r="D547" s="455"/>
      <c r="E547" s="455"/>
      <c r="F547" s="455"/>
      <c r="G547" s="265" t="s">
        <v>64</v>
      </c>
      <c r="H547" s="316"/>
      <c r="I547" s="353">
        <v>37.69</v>
      </c>
      <c r="J547" s="352"/>
      <c r="K547" s="353">
        <v>34.65</v>
      </c>
      <c r="L547" s="340">
        <f>K547-I547</f>
        <v>-3</v>
      </c>
    </row>
    <row r="548" spans="1:14" ht="36" customHeight="1" x14ac:dyDescent="0.25">
      <c r="A548" s="267">
        <v>5</v>
      </c>
      <c r="B548" s="558" t="s">
        <v>499</v>
      </c>
      <c r="C548" s="559"/>
      <c r="D548" s="559"/>
      <c r="E548" s="559"/>
      <c r="F548" s="560"/>
      <c r="G548" s="267" t="s">
        <v>85</v>
      </c>
      <c r="H548" s="488">
        <v>8</v>
      </c>
      <c r="I548" s="489"/>
      <c r="J548" s="488">
        <v>8</v>
      </c>
      <c r="K548" s="489"/>
      <c r="L548" s="312">
        <f>J548/H548*100</f>
        <v>100</v>
      </c>
    </row>
    <row r="549" spans="1:14" ht="20.25" customHeight="1" x14ac:dyDescent="0.25">
      <c r="A549" s="267"/>
      <c r="B549" s="467" t="s">
        <v>94</v>
      </c>
      <c r="C549" s="570"/>
      <c r="D549" s="570"/>
      <c r="E549" s="570"/>
      <c r="F549" s="511"/>
      <c r="G549" s="265" t="s">
        <v>85</v>
      </c>
      <c r="H549" s="278"/>
      <c r="I549" s="279">
        <v>4</v>
      </c>
      <c r="J549" s="278"/>
      <c r="K549" s="279">
        <v>4</v>
      </c>
      <c r="L549" s="340">
        <f>K549/I549*100</f>
        <v>100</v>
      </c>
      <c r="N549" s="30"/>
    </row>
    <row r="550" spans="1:14" ht="17.25" customHeight="1" x14ac:dyDescent="0.25">
      <c r="A550" s="267"/>
      <c r="B550" s="467" t="s">
        <v>95</v>
      </c>
      <c r="C550" s="570"/>
      <c r="D550" s="570"/>
      <c r="E550" s="570"/>
      <c r="F550" s="511"/>
      <c r="G550" s="669" t="s">
        <v>85</v>
      </c>
      <c r="H550" s="644">
        <v>2</v>
      </c>
      <c r="I550" s="645"/>
      <c r="J550" s="465">
        <v>2</v>
      </c>
      <c r="K550" s="466"/>
      <c r="L550" s="355">
        <f>J550/H550*100</f>
        <v>100</v>
      </c>
      <c r="N550" s="30"/>
    </row>
    <row r="551" spans="1:14" ht="15" customHeight="1" x14ac:dyDescent="0.25">
      <c r="A551" s="267"/>
      <c r="B551" s="467" t="s">
        <v>500</v>
      </c>
      <c r="C551" s="570"/>
      <c r="D551" s="570"/>
      <c r="E551" s="570"/>
      <c r="F551" s="511"/>
      <c r="G551" s="670"/>
      <c r="H551" s="646"/>
      <c r="I551" s="647"/>
      <c r="J551" s="465">
        <v>3</v>
      </c>
      <c r="K551" s="466"/>
      <c r="L551" s="355">
        <f>J551/H550*100</f>
        <v>150</v>
      </c>
      <c r="N551" s="30"/>
    </row>
    <row r="552" spans="1:14" ht="17.25" customHeight="1" x14ac:dyDescent="0.25">
      <c r="A552" s="267"/>
      <c r="B552" s="455" t="s">
        <v>97</v>
      </c>
      <c r="C552" s="455"/>
      <c r="D552" s="455"/>
      <c r="E552" s="455"/>
      <c r="F552" s="455"/>
      <c r="G552" s="265" t="s">
        <v>85</v>
      </c>
      <c r="H552" s="278"/>
      <c r="I552" s="279">
        <v>2</v>
      </c>
      <c r="J552" s="278"/>
      <c r="K552" s="279">
        <v>2</v>
      </c>
      <c r="L552" s="340">
        <f>K552/I552*100</f>
        <v>100</v>
      </c>
    </row>
    <row r="553" spans="1:14" ht="18.75" customHeight="1" x14ac:dyDescent="0.25">
      <c r="A553" s="230" t="s">
        <v>146</v>
      </c>
      <c r="B553" s="558" t="s">
        <v>341</v>
      </c>
      <c r="C553" s="559"/>
      <c r="D553" s="559"/>
      <c r="E553" s="559"/>
      <c r="F553" s="560"/>
      <c r="G553" s="267" t="s">
        <v>213</v>
      </c>
      <c r="H553" s="571">
        <f>H554+H555</f>
        <v>1.1200000000000001</v>
      </c>
      <c r="I553" s="572"/>
      <c r="J553" s="571">
        <f>J554+J555</f>
        <v>0.19</v>
      </c>
      <c r="K553" s="572"/>
      <c r="L553" s="312">
        <f>J553/H553*100</f>
        <v>17</v>
      </c>
    </row>
    <row r="554" spans="1:14" ht="18" customHeight="1" x14ac:dyDescent="0.25">
      <c r="A554" s="219" t="s">
        <v>378</v>
      </c>
      <c r="B554" s="467" t="s">
        <v>342</v>
      </c>
      <c r="C554" s="468"/>
      <c r="D554" s="468"/>
      <c r="E554" s="468"/>
      <c r="F554" s="469"/>
      <c r="G554" s="265" t="s">
        <v>213</v>
      </c>
      <c r="H554" s="566">
        <v>1.0900000000000001</v>
      </c>
      <c r="I554" s="567"/>
      <c r="J554" s="566">
        <v>0.19</v>
      </c>
      <c r="K554" s="567"/>
      <c r="L554" s="340">
        <f>J554/H554*100</f>
        <v>17.399999999999999</v>
      </c>
    </row>
    <row r="555" spans="1:14" ht="18" customHeight="1" x14ac:dyDescent="0.25">
      <c r="A555" s="219" t="s">
        <v>379</v>
      </c>
      <c r="B555" s="467" t="s">
        <v>343</v>
      </c>
      <c r="C555" s="468"/>
      <c r="D555" s="468"/>
      <c r="E555" s="468"/>
      <c r="F555" s="469"/>
      <c r="G555" s="265" t="s">
        <v>213</v>
      </c>
      <c r="H555" s="566">
        <v>0.03</v>
      </c>
      <c r="I555" s="567"/>
      <c r="J555" s="566">
        <v>0</v>
      </c>
      <c r="K555" s="567"/>
      <c r="L555" s="340" t="s">
        <v>24</v>
      </c>
    </row>
    <row r="556" spans="1:14" s="12" customFormat="1" ht="17.25" customHeight="1" x14ac:dyDescent="0.25">
      <c r="A556" s="356" t="s">
        <v>148</v>
      </c>
      <c r="B556" s="558" t="s">
        <v>509</v>
      </c>
      <c r="C556" s="559"/>
      <c r="D556" s="559"/>
      <c r="E556" s="559"/>
      <c r="F556" s="560"/>
      <c r="G556" s="309" t="s">
        <v>85</v>
      </c>
      <c r="H556" s="488">
        <f>SUM(H557:I560)</f>
        <v>0</v>
      </c>
      <c r="I556" s="489"/>
      <c r="J556" s="488">
        <v>0</v>
      </c>
      <c r="K556" s="489"/>
      <c r="L556" s="312" t="s">
        <v>24</v>
      </c>
    </row>
    <row r="557" spans="1:14" ht="18.75" customHeight="1" x14ac:dyDescent="0.25">
      <c r="A557" s="356"/>
      <c r="B557" s="467" t="s">
        <v>94</v>
      </c>
      <c r="C557" s="570"/>
      <c r="D557" s="570"/>
      <c r="E557" s="570"/>
      <c r="F557" s="511"/>
      <c r="G557" s="289" t="s">
        <v>85</v>
      </c>
      <c r="H557" s="465">
        <v>0</v>
      </c>
      <c r="I557" s="640"/>
      <c r="J557" s="465">
        <v>0</v>
      </c>
      <c r="K557" s="640"/>
      <c r="L557" s="340" t="s">
        <v>24</v>
      </c>
    </row>
    <row r="558" spans="1:14" ht="15" customHeight="1" x14ac:dyDescent="0.25">
      <c r="A558" s="356"/>
      <c r="B558" s="467" t="s">
        <v>95</v>
      </c>
      <c r="C558" s="570"/>
      <c r="D558" s="570"/>
      <c r="E558" s="570"/>
      <c r="F558" s="511"/>
      <c r="G558" s="289" t="s">
        <v>85</v>
      </c>
      <c r="H558" s="465">
        <v>0</v>
      </c>
      <c r="I558" s="640"/>
      <c r="J558" s="465">
        <v>0</v>
      </c>
      <c r="K558" s="640"/>
      <c r="L558" s="340" t="s">
        <v>24</v>
      </c>
    </row>
    <row r="559" spans="1:14" ht="17.25" customHeight="1" x14ac:dyDescent="0.25">
      <c r="A559" s="356"/>
      <c r="B559" s="659" t="s">
        <v>97</v>
      </c>
      <c r="C559" s="823"/>
      <c r="D559" s="823"/>
      <c r="E559" s="823"/>
      <c r="F559" s="824"/>
      <c r="G559" s="289" t="s">
        <v>85</v>
      </c>
      <c r="H559" s="650">
        <v>0</v>
      </c>
      <c r="I559" s="651"/>
      <c r="J559" s="650">
        <v>0</v>
      </c>
      <c r="K559" s="651"/>
      <c r="L559" s="357" t="s">
        <v>24</v>
      </c>
    </row>
    <row r="560" spans="1:14" ht="15.75" customHeight="1" x14ac:dyDescent="0.25">
      <c r="A560" s="230"/>
      <c r="B560" s="455" t="s">
        <v>98</v>
      </c>
      <c r="C560" s="455"/>
      <c r="D560" s="455"/>
      <c r="E560" s="455"/>
      <c r="F560" s="455"/>
      <c r="G560" s="265" t="s">
        <v>85</v>
      </c>
      <c r="H560" s="464">
        <v>0</v>
      </c>
      <c r="I560" s="464"/>
      <c r="J560" s="464">
        <v>0</v>
      </c>
      <c r="K560" s="464"/>
      <c r="L560" s="340" t="s">
        <v>24</v>
      </c>
    </row>
    <row r="561" spans="1:13" ht="36" customHeight="1" x14ac:dyDescent="0.25">
      <c r="A561" s="230" t="s">
        <v>153</v>
      </c>
      <c r="B561" s="490" t="s">
        <v>410</v>
      </c>
      <c r="C561" s="491"/>
      <c r="D561" s="491"/>
      <c r="E561" s="491"/>
      <c r="F561" s="492"/>
      <c r="G561" s="267" t="s">
        <v>64</v>
      </c>
      <c r="H561" s="512">
        <v>40</v>
      </c>
      <c r="I561" s="513"/>
      <c r="J561" s="512">
        <v>40.299999999999997</v>
      </c>
      <c r="K561" s="513"/>
      <c r="L561" s="300">
        <f>J561-H561</f>
        <v>0.3</v>
      </c>
    </row>
    <row r="562" spans="1:13" ht="22.5" customHeight="1" x14ac:dyDescent="0.2">
      <c r="A562" s="477" t="s">
        <v>517</v>
      </c>
      <c r="B562" s="652"/>
      <c r="C562" s="652"/>
      <c r="D562" s="652"/>
      <c r="E562" s="652"/>
      <c r="F562" s="652"/>
      <c r="G562" s="652"/>
      <c r="H562" s="652"/>
      <c r="I562" s="652"/>
      <c r="J562" s="652"/>
      <c r="K562" s="652"/>
      <c r="L562" s="652"/>
    </row>
    <row r="563" spans="1:13" ht="9" customHeight="1" x14ac:dyDescent="0.2">
      <c r="A563" s="266"/>
      <c r="B563" s="269"/>
      <c r="C563" s="269"/>
      <c r="D563" s="269"/>
      <c r="E563" s="269"/>
      <c r="F563" s="269"/>
      <c r="G563" s="269"/>
      <c r="H563" s="269"/>
      <c r="I563" s="269"/>
      <c r="J563" s="269"/>
      <c r="K563" s="269"/>
      <c r="L563" s="269"/>
    </row>
    <row r="564" spans="1:13" ht="9.75" customHeight="1" x14ac:dyDescent="0.2">
      <c r="A564" s="239"/>
      <c r="B564" s="255"/>
      <c r="C564" s="255"/>
      <c r="D564" s="255"/>
      <c r="E564" s="255"/>
      <c r="F564" s="255"/>
      <c r="G564" s="255"/>
      <c r="H564" s="255"/>
      <c r="I564" s="255"/>
      <c r="J564" s="255"/>
      <c r="K564" s="255"/>
      <c r="L564" s="255"/>
    </row>
    <row r="565" spans="1:13" ht="15.75" customHeight="1" x14ac:dyDescent="0.2">
      <c r="A565" s="981" t="s">
        <v>568</v>
      </c>
      <c r="B565" s="982"/>
      <c r="C565" s="982"/>
      <c r="D565" s="982"/>
      <c r="E565" s="982"/>
      <c r="F565" s="982"/>
      <c r="G565" s="982"/>
      <c r="H565" s="982"/>
      <c r="I565" s="982"/>
      <c r="J565" s="982"/>
      <c r="K565" s="982"/>
      <c r="L565" s="982"/>
    </row>
    <row r="566" spans="1:13" ht="44.25" customHeight="1" x14ac:dyDescent="0.2">
      <c r="A566" s="254" t="s">
        <v>5</v>
      </c>
      <c r="B566" s="812" t="s">
        <v>18</v>
      </c>
      <c r="C566" s="812"/>
      <c r="D566" s="812"/>
      <c r="E566" s="812"/>
      <c r="F566" s="812"/>
      <c r="G566" s="261" t="s">
        <v>7</v>
      </c>
      <c r="H566" s="614" t="s">
        <v>569</v>
      </c>
      <c r="I566" s="614"/>
      <c r="J566" s="614" t="s">
        <v>582</v>
      </c>
      <c r="K566" s="614"/>
      <c r="L566" s="254" t="s">
        <v>570</v>
      </c>
    </row>
    <row r="567" spans="1:13" ht="18.75" customHeight="1" x14ac:dyDescent="0.25">
      <c r="A567" s="180">
        <v>1</v>
      </c>
      <c r="B567" s="665" t="s">
        <v>571</v>
      </c>
      <c r="C567" s="665"/>
      <c r="D567" s="665"/>
      <c r="E567" s="665"/>
      <c r="F567" s="665"/>
      <c r="G567" s="183" t="s">
        <v>572</v>
      </c>
      <c r="H567" s="983">
        <f>H568+H569+H570</f>
        <v>21040.1</v>
      </c>
      <c r="I567" s="983"/>
      <c r="J567" s="983">
        <f>J568+J569+J570</f>
        <v>6457</v>
      </c>
      <c r="K567" s="983"/>
      <c r="L567" s="318">
        <f t="shared" ref="L567:L573" si="26">J567/H567*100</f>
        <v>30.7</v>
      </c>
    </row>
    <row r="568" spans="1:13" ht="19.5" customHeight="1" x14ac:dyDescent="0.25">
      <c r="A568" s="157" t="s">
        <v>10</v>
      </c>
      <c r="B568" s="636" t="s">
        <v>573</v>
      </c>
      <c r="C568" s="636"/>
      <c r="D568" s="636"/>
      <c r="E568" s="636"/>
      <c r="F568" s="636"/>
      <c r="G568" s="182" t="s">
        <v>572</v>
      </c>
      <c r="H568" s="673">
        <v>13977.4</v>
      </c>
      <c r="I568" s="673"/>
      <c r="J568" s="673">
        <v>4308</v>
      </c>
      <c r="K568" s="673"/>
      <c r="L568" s="319">
        <f t="shared" si="26"/>
        <v>30.8</v>
      </c>
    </row>
    <row r="569" spans="1:13" ht="21" customHeight="1" x14ac:dyDescent="0.25">
      <c r="A569" s="157" t="s">
        <v>12</v>
      </c>
      <c r="B569" s="624" t="s">
        <v>574</v>
      </c>
      <c r="C569" s="624"/>
      <c r="D569" s="624"/>
      <c r="E569" s="624"/>
      <c r="F569" s="624"/>
      <c r="G569" s="182" t="s">
        <v>572</v>
      </c>
      <c r="H569" s="673">
        <v>5275.7</v>
      </c>
      <c r="I569" s="673"/>
      <c r="J569" s="673">
        <v>1781</v>
      </c>
      <c r="K569" s="673"/>
      <c r="L569" s="319">
        <f t="shared" si="26"/>
        <v>33.799999999999997</v>
      </c>
    </row>
    <row r="570" spans="1:13" ht="31.5" customHeight="1" x14ac:dyDescent="0.25">
      <c r="A570" s="157" t="s">
        <v>14</v>
      </c>
      <c r="B570" s="636" t="s">
        <v>575</v>
      </c>
      <c r="C570" s="636"/>
      <c r="D570" s="636"/>
      <c r="E570" s="636"/>
      <c r="F570" s="636"/>
      <c r="G570" s="182" t="s">
        <v>572</v>
      </c>
      <c r="H570" s="673">
        <v>1787</v>
      </c>
      <c r="I570" s="673"/>
      <c r="J570" s="673">
        <v>368</v>
      </c>
      <c r="K570" s="673"/>
      <c r="L570" s="319">
        <f t="shared" si="26"/>
        <v>20.6</v>
      </c>
    </row>
    <row r="571" spans="1:13" ht="31.5" customHeight="1" x14ac:dyDescent="0.25">
      <c r="A571" s="252">
        <v>2</v>
      </c>
      <c r="B571" s="671" t="s">
        <v>576</v>
      </c>
      <c r="C571" s="671"/>
      <c r="D571" s="671"/>
      <c r="E571" s="671"/>
      <c r="F571" s="671"/>
      <c r="G571" s="258" t="s">
        <v>572</v>
      </c>
      <c r="H571" s="672">
        <f>H572+H573+H574+H575</f>
        <v>23530.2</v>
      </c>
      <c r="I571" s="672"/>
      <c r="J571" s="672">
        <f>J572+J573+J574+J575</f>
        <v>730</v>
      </c>
      <c r="K571" s="672"/>
      <c r="L571" s="320">
        <f t="shared" si="26"/>
        <v>3.1</v>
      </c>
    </row>
    <row r="572" spans="1:13" ht="20.25" customHeight="1" x14ac:dyDescent="0.25">
      <c r="A572" s="39" t="s">
        <v>58</v>
      </c>
      <c r="B572" s="674" t="s">
        <v>577</v>
      </c>
      <c r="C572" s="674"/>
      <c r="D572" s="674"/>
      <c r="E572" s="674"/>
      <c r="F572" s="674"/>
      <c r="G572" s="170" t="s">
        <v>572</v>
      </c>
      <c r="H572" s="648">
        <v>14229</v>
      </c>
      <c r="I572" s="648"/>
      <c r="J572" s="648">
        <v>0</v>
      </c>
      <c r="K572" s="648"/>
      <c r="L572" s="161" t="s">
        <v>24</v>
      </c>
    </row>
    <row r="573" spans="1:13" ht="18.75" customHeight="1" x14ac:dyDescent="0.25">
      <c r="A573" s="39" t="s">
        <v>59</v>
      </c>
      <c r="B573" s="674" t="s">
        <v>578</v>
      </c>
      <c r="C573" s="674"/>
      <c r="D573" s="674"/>
      <c r="E573" s="674"/>
      <c r="F573" s="674"/>
      <c r="G573" s="249" t="s">
        <v>572</v>
      </c>
      <c r="H573" s="648">
        <v>6480</v>
      </c>
      <c r="I573" s="648"/>
      <c r="J573" s="648">
        <v>730</v>
      </c>
      <c r="K573" s="648"/>
      <c r="L573" s="321">
        <f t="shared" si="26"/>
        <v>11.3</v>
      </c>
    </row>
    <row r="574" spans="1:13" ht="19.5" customHeight="1" x14ac:dyDescent="0.25">
      <c r="A574" s="157" t="s">
        <v>70</v>
      </c>
      <c r="B574" s="636" t="s">
        <v>579</v>
      </c>
      <c r="C574" s="636"/>
      <c r="D574" s="636"/>
      <c r="E574" s="636"/>
      <c r="F574" s="636"/>
      <c r="G574" s="182" t="s">
        <v>572</v>
      </c>
      <c r="H574" s="673">
        <v>2780.9</v>
      </c>
      <c r="I574" s="673"/>
      <c r="J574" s="673">
        <v>0</v>
      </c>
      <c r="K574" s="673"/>
      <c r="L574" s="55" t="s">
        <v>24</v>
      </c>
    </row>
    <row r="575" spans="1:13" ht="21" customHeight="1" x14ac:dyDescent="0.25">
      <c r="A575" s="39" t="s">
        <v>71</v>
      </c>
      <c r="B575" s="674" t="s">
        <v>580</v>
      </c>
      <c r="C575" s="674"/>
      <c r="D575" s="674"/>
      <c r="E575" s="674"/>
      <c r="F575" s="674"/>
      <c r="G575" s="249" t="s">
        <v>572</v>
      </c>
      <c r="H575" s="648">
        <v>40.299999999999997</v>
      </c>
      <c r="I575" s="648"/>
      <c r="J575" s="648">
        <v>0</v>
      </c>
      <c r="K575" s="648"/>
      <c r="L575" s="161" t="s">
        <v>24</v>
      </c>
      <c r="M575" s="25"/>
    </row>
    <row r="576" spans="1:13" ht="35.25" customHeight="1" x14ac:dyDescent="0.25">
      <c r="A576" s="322" t="s">
        <v>1</v>
      </c>
      <c r="B576" s="671" t="s">
        <v>581</v>
      </c>
      <c r="C576" s="671"/>
      <c r="D576" s="671"/>
      <c r="E576" s="671"/>
      <c r="F576" s="671"/>
      <c r="G576" s="183" t="s">
        <v>572</v>
      </c>
      <c r="H576" s="672">
        <v>86.6</v>
      </c>
      <c r="I576" s="672"/>
      <c r="J576" s="672">
        <v>0</v>
      </c>
      <c r="K576" s="672"/>
      <c r="L576" s="55" t="s">
        <v>24</v>
      </c>
      <c r="M576" s="13"/>
    </row>
    <row r="577" spans="1:13" ht="75" customHeight="1" x14ac:dyDescent="0.2">
      <c r="A577" s="612"/>
      <c r="B577" s="612"/>
      <c r="C577" s="612"/>
      <c r="D577" s="612"/>
      <c r="E577" s="612"/>
      <c r="F577" s="612"/>
      <c r="G577" s="612"/>
      <c r="H577" s="612"/>
      <c r="I577" s="612"/>
      <c r="J577" s="612"/>
      <c r="K577" s="612"/>
      <c r="L577" s="612"/>
      <c r="M577" s="13"/>
    </row>
    <row r="578" spans="1:13" ht="27" customHeight="1" x14ac:dyDescent="0.2">
      <c r="A578" s="569" t="s">
        <v>360</v>
      </c>
      <c r="B578" s="569"/>
      <c r="C578" s="569"/>
      <c r="D578" s="569"/>
      <c r="E578" s="569"/>
      <c r="F578" s="569"/>
      <c r="G578" s="569"/>
      <c r="H578" s="569"/>
      <c r="I578" s="569"/>
      <c r="J578" s="569"/>
      <c r="K578" s="569"/>
      <c r="L578" s="569"/>
      <c r="M578" s="13"/>
    </row>
    <row r="579" spans="1:13" ht="26.25" customHeight="1" x14ac:dyDescent="0.2">
      <c r="A579" s="181" t="s">
        <v>5</v>
      </c>
      <c r="B579" s="550" t="s">
        <v>18</v>
      </c>
      <c r="C579" s="550"/>
      <c r="D579" s="550"/>
      <c r="E579" s="550"/>
      <c r="F579" s="550"/>
      <c r="G579" s="185" t="s">
        <v>7</v>
      </c>
      <c r="H579" s="641" t="s">
        <v>524</v>
      </c>
      <c r="I579" s="642"/>
      <c r="J579" s="641" t="s">
        <v>525</v>
      </c>
      <c r="K579" s="642"/>
      <c r="L579" s="181" t="s">
        <v>19</v>
      </c>
      <c r="M579" s="13"/>
    </row>
    <row r="580" spans="1:13" ht="30" customHeight="1" x14ac:dyDescent="0.25">
      <c r="A580" s="180">
        <v>1</v>
      </c>
      <c r="B580" s="665" t="s">
        <v>314</v>
      </c>
      <c r="C580" s="665"/>
      <c r="D580" s="665"/>
      <c r="E580" s="665"/>
      <c r="F580" s="665"/>
      <c r="G580" s="183" t="s">
        <v>207</v>
      </c>
      <c r="H580" s="546">
        <v>1</v>
      </c>
      <c r="I580" s="546"/>
      <c r="J580" s="546">
        <f>J581</f>
        <v>1</v>
      </c>
      <c r="K580" s="546"/>
      <c r="L580" s="85">
        <f>J580/H580*100</f>
        <v>100</v>
      </c>
      <c r="M580" s="13"/>
    </row>
    <row r="581" spans="1:13" ht="20.25" customHeight="1" x14ac:dyDescent="0.25">
      <c r="A581" s="186" t="s">
        <v>10</v>
      </c>
      <c r="B581" s="664" t="s">
        <v>209</v>
      </c>
      <c r="C581" s="664"/>
      <c r="D581" s="664"/>
      <c r="E581" s="664"/>
      <c r="F581" s="664"/>
      <c r="G581" s="182" t="s">
        <v>207</v>
      </c>
      <c r="H581" s="543">
        <v>1</v>
      </c>
      <c r="I581" s="543"/>
      <c r="J581" s="543">
        <f>J583+J584+J585+J586</f>
        <v>1</v>
      </c>
      <c r="K581" s="543"/>
      <c r="L581" s="187">
        <f>J581/H581*100</f>
        <v>100</v>
      </c>
      <c r="M581" s="13"/>
    </row>
    <row r="582" spans="1:13" ht="20.25" customHeight="1" x14ac:dyDescent="0.25">
      <c r="A582" s="86"/>
      <c r="B582" s="664" t="s">
        <v>208</v>
      </c>
      <c r="C582" s="664"/>
      <c r="D582" s="664"/>
      <c r="E582" s="664"/>
      <c r="F582" s="664"/>
      <c r="G582" s="182" t="s">
        <v>207</v>
      </c>
      <c r="H582" s="543">
        <v>1</v>
      </c>
      <c r="I582" s="543"/>
      <c r="J582" s="543">
        <v>1</v>
      </c>
      <c r="K582" s="543"/>
      <c r="L582" s="187">
        <f>J582/H582*100</f>
        <v>100</v>
      </c>
      <c r="M582" s="13"/>
    </row>
    <row r="583" spans="1:13" ht="21" customHeight="1" x14ac:dyDescent="0.25">
      <c r="A583" s="188"/>
      <c r="B583" s="666" t="s">
        <v>94</v>
      </c>
      <c r="C583" s="667"/>
      <c r="D583" s="667"/>
      <c r="E583" s="667"/>
      <c r="F583" s="668"/>
      <c r="G583" s="184" t="s">
        <v>207</v>
      </c>
      <c r="H583" s="561">
        <v>1</v>
      </c>
      <c r="I583" s="562"/>
      <c r="J583" s="561">
        <v>1</v>
      </c>
      <c r="K583" s="562"/>
      <c r="L583" s="55">
        <f>J583/H583*100</f>
        <v>100</v>
      </c>
      <c r="M583" s="13"/>
    </row>
    <row r="584" spans="1:13" ht="22.5" customHeight="1" x14ac:dyDescent="0.25">
      <c r="A584" s="188"/>
      <c r="B584" s="666" t="s">
        <v>95</v>
      </c>
      <c r="C584" s="667"/>
      <c r="D584" s="667"/>
      <c r="E584" s="667"/>
      <c r="F584" s="668"/>
      <c r="G584" s="184" t="s">
        <v>207</v>
      </c>
      <c r="H584" s="561">
        <v>0</v>
      </c>
      <c r="I584" s="562"/>
      <c r="J584" s="561">
        <v>0</v>
      </c>
      <c r="K584" s="562"/>
      <c r="L584" s="55" t="s">
        <v>24</v>
      </c>
      <c r="M584" s="13"/>
    </row>
    <row r="585" spans="1:13" ht="15.75" customHeight="1" x14ac:dyDescent="0.25">
      <c r="A585" s="188"/>
      <c r="B585" s="666" t="s">
        <v>97</v>
      </c>
      <c r="C585" s="667"/>
      <c r="D585" s="667"/>
      <c r="E585" s="667"/>
      <c r="F585" s="668"/>
      <c r="G585" s="184" t="s">
        <v>207</v>
      </c>
      <c r="H585" s="561">
        <v>0</v>
      </c>
      <c r="I585" s="562"/>
      <c r="J585" s="561">
        <v>0</v>
      </c>
      <c r="K585" s="562"/>
      <c r="L585" s="55" t="s">
        <v>24</v>
      </c>
      <c r="M585" s="13"/>
    </row>
    <row r="586" spans="1:13" ht="15" customHeight="1" x14ac:dyDescent="0.25">
      <c r="A586" s="188"/>
      <c r="B586" s="636" t="s">
        <v>98</v>
      </c>
      <c r="C586" s="636"/>
      <c r="D586" s="636"/>
      <c r="E586" s="636"/>
      <c r="F586" s="636"/>
      <c r="G586" s="184" t="s">
        <v>207</v>
      </c>
      <c r="H586" s="624">
        <v>0</v>
      </c>
      <c r="I586" s="624"/>
      <c r="J586" s="624">
        <v>0</v>
      </c>
      <c r="K586" s="624"/>
      <c r="L586" s="55" t="s">
        <v>24</v>
      </c>
      <c r="M586" s="13"/>
    </row>
    <row r="587" spans="1:13" ht="32.25" customHeight="1" x14ac:dyDescent="0.25">
      <c r="A587" s="180">
        <v>2</v>
      </c>
      <c r="B587" s="665" t="s">
        <v>527</v>
      </c>
      <c r="C587" s="665"/>
      <c r="D587" s="665"/>
      <c r="E587" s="665"/>
      <c r="F587" s="665"/>
      <c r="G587" s="183" t="s">
        <v>207</v>
      </c>
      <c r="H587" s="546">
        <f>H588+H594+H599</f>
        <v>62</v>
      </c>
      <c r="I587" s="546"/>
      <c r="J587" s="546">
        <f>J588+J594+J599</f>
        <v>102</v>
      </c>
      <c r="K587" s="546"/>
      <c r="L587" s="85">
        <f>J587/H587*100</f>
        <v>164.5</v>
      </c>
      <c r="M587" s="13"/>
    </row>
    <row r="588" spans="1:13" ht="15.75" customHeight="1" x14ac:dyDescent="0.25">
      <c r="A588" s="186" t="s">
        <v>58</v>
      </c>
      <c r="B588" s="621" t="s">
        <v>209</v>
      </c>
      <c r="C588" s="622"/>
      <c r="D588" s="622"/>
      <c r="E588" s="622"/>
      <c r="F588" s="623"/>
      <c r="G588" s="182" t="s">
        <v>207</v>
      </c>
      <c r="H588" s="543">
        <v>5</v>
      </c>
      <c r="I588" s="543"/>
      <c r="J588" s="543">
        <v>5</v>
      </c>
      <c r="K588" s="543"/>
      <c r="L588" s="187">
        <f>J588/H588*100</f>
        <v>100</v>
      </c>
      <c r="M588" s="13"/>
    </row>
    <row r="589" spans="1:13" ht="15.75" customHeight="1" x14ac:dyDescent="0.25">
      <c r="A589" s="188"/>
      <c r="B589" s="621" t="s">
        <v>210</v>
      </c>
      <c r="C589" s="622"/>
      <c r="D589" s="622"/>
      <c r="E589" s="622"/>
      <c r="F589" s="623"/>
      <c r="G589" s="182" t="s">
        <v>207</v>
      </c>
      <c r="H589" s="544">
        <v>2</v>
      </c>
      <c r="I589" s="545"/>
      <c r="J589" s="544">
        <v>2</v>
      </c>
      <c r="K589" s="545"/>
      <c r="L589" s="187">
        <f>J589/H589*100</f>
        <v>100</v>
      </c>
      <c r="M589" s="13"/>
    </row>
    <row r="590" spans="1:13" ht="20.25" customHeight="1" x14ac:dyDescent="0.25">
      <c r="A590" s="188"/>
      <c r="B590" s="666" t="s">
        <v>94</v>
      </c>
      <c r="C590" s="667"/>
      <c r="D590" s="667"/>
      <c r="E590" s="667"/>
      <c r="F590" s="668"/>
      <c r="G590" s="184" t="s">
        <v>207</v>
      </c>
      <c r="H590" s="561">
        <v>2</v>
      </c>
      <c r="I590" s="562"/>
      <c r="J590" s="561">
        <v>2</v>
      </c>
      <c r="K590" s="562"/>
      <c r="L590" s="55">
        <f>J590/H590*100</f>
        <v>100</v>
      </c>
      <c r="M590" s="13"/>
    </row>
    <row r="591" spans="1:13" ht="20.25" customHeight="1" x14ac:dyDescent="0.25">
      <c r="A591" s="188"/>
      <c r="B591" s="666" t="s">
        <v>95</v>
      </c>
      <c r="C591" s="667"/>
      <c r="D591" s="667"/>
      <c r="E591" s="667"/>
      <c r="F591" s="668"/>
      <c r="G591" s="184" t="s">
        <v>207</v>
      </c>
      <c r="H591" s="561">
        <v>0</v>
      </c>
      <c r="I591" s="562"/>
      <c r="J591" s="561">
        <v>0</v>
      </c>
      <c r="K591" s="562"/>
      <c r="L591" s="55" t="s">
        <v>24</v>
      </c>
      <c r="M591" s="13"/>
    </row>
    <row r="592" spans="1:13" ht="18.75" customHeight="1" x14ac:dyDescent="0.25">
      <c r="A592" s="188"/>
      <c r="B592" s="666" t="s">
        <v>97</v>
      </c>
      <c r="C592" s="667"/>
      <c r="D592" s="667"/>
      <c r="E592" s="667"/>
      <c r="F592" s="668"/>
      <c r="G592" s="184" t="s">
        <v>207</v>
      </c>
      <c r="H592" s="561">
        <v>0</v>
      </c>
      <c r="I592" s="562"/>
      <c r="J592" s="561">
        <v>0</v>
      </c>
      <c r="K592" s="562"/>
      <c r="L592" s="55" t="s">
        <v>24</v>
      </c>
      <c r="M592" s="13"/>
    </row>
    <row r="593" spans="1:21" ht="19.5" customHeight="1" x14ac:dyDescent="0.25">
      <c r="A593" s="188"/>
      <c r="B593" s="636" t="s">
        <v>98</v>
      </c>
      <c r="C593" s="636"/>
      <c r="D593" s="636"/>
      <c r="E593" s="636"/>
      <c r="F593" s="636"/>
      <c r="G593" s="184" t="s">
        <v>207</v>
      </c>
      <c r="H593" s="624">
        <v>0</v>
      </c>
      <c r="I593" s="624"/>
      <c r="J593" s="624">
        <v>0</v>
      </c>
      <c r="K593" s="624"/>
      <c r="L593" s="55" t="s">
        <v>24</v>
      </c>
      <c r="M593" s="13"/>
    </row>
    <row r="594" spans="1:21" ht="18" customHeight="1" x14ac:dyDescent="0.25">
      <c r="A594" s="186" t="s">
        <v>59</v>
      </c>
      <c r="B594" s="621" t="s">
        <v>526</v>
      </c>
      <c r="C594" s="622"/>
      <c r="D594" s="622"/>
      <c r="E594" s="622"/>
      <c r="F594" s="623"/>
      <c r="G594" s="182" t="s">
        <v>207</v>
      </c>
      <c r="H594" s="544">
        <f>H595+H596+H597+H598</f>
        <v>0</v>
      </c>
      <c r="I594" s="545"/>
      <c r="J594" s="544">
        <f>SUM(J595:K598)</f>
        <v>0</v>
      </c>
      <c r="K594" s="545"/>
      <c r="L594" s="187" t="s">
        <v>24</v>
      </c>
      <c r="M594" s="13"/>
    </row>
    <row r="595" spans="1:21" ht="16.5" customHeight="1" x14ac:dyDescent="0.25">
      <c r="A595" s="188"/>
      <c r="B595" s="666" t="s">
        <v>94</v>
      </c>
      <c r="C595" s="667"/>
      <c r="D595" s="667"/>
      <c r="E595" s="667"/>
      <c r="F595" s="668"/>
      <c r="G595" s="184" t="s">
        <v>207</v>
      </c>
      <c r="H595" s="624">
        <v>0</v>
      </c>
      <c r="I595" s="624"/>
      <c r="J595" s="624">
        <v>0</v>
      </c>
      <c r="K595" s="624"/>
      <c r="L595" s="55" t="s">
        <v>24</v>
      </c>
      <c r="M595" s="13"/>
    </row>
    <row r="596" spans="1:21" ht="17.25" customHeight="1" x14ac:dyDescent="0.25">
      <c r="A596" s="188"/>
      <c r="B596" s="666" t="s">
        <v>95</v>
      </c>
      <c r="C596" s="667"/>
      <c r="D596" s="667"/>
      <c r="E596" s="667"/>
      <c r="F596" s="668"/>
      <c r="G596" s="184" t="s">
        <v>207</v>
      </c>
      <c r="H596" s="624">
        <v>0</v>
      </c>
      <c r="I596" s="624"/>
      <c r="J596" s="624">
        <v>0</v>
      </c>
      <c r="K596" s="624"/>
      <c r="L596" s="55" t="s">
        <v>24</v>
      </c>
      <c r="M596" s="13"/>
      <c r="O596" s="807"/>
      <c r="P596" s="747"/>
      <c r="Q596" s="747"/>
      <c r="R596" s="747"/>
      <c r="S596" s="747"/>
      <c r="T596" s="747"/>
      <c r="U596" s="747"/>
    </row>
    <row r="597" spans="1:21" ht="15.75" customHeight="1" x14ac:dyDescent="0.25">
      <c r="A597" s="188"/>
      <c r="B597" s="666" t="s">
        <v>97</v>
      </c>
      <c r="C597" s="667"/>
      <c r="D597" s="667"/>
      <c r="E597" s="667"/>
      <c r="F597" s="668"/>
      <c r="G597" s="184" t="s">
        <v>207</v>
      </c>
      <c r="H597" s="624">
        <v>0</v>
      </c>
      <c r="I597" s="624"/>
      <c r="J597" s="624">
        <v>0</v>
      </c>
      <c r="K597" s="624"/>
      <c r="L597" s="55" t="s">
        <v>24</v>
      </c>
      <c r="M597" s="13"/>
      <c r="O597" s="747"/>
      <c r="P597" s="747"/>
      <c r="Q597" s="747"/>
      <c r="R597" s="747"/>
      <c r="S597" s="747"/>
      <c r="T597" s="747"/>
      <c r="U597" s="747"/>
    </row>
    <row r="598" spans="1:21" ht="19.5" customHeight="1" x14ac:dyDescent="0.25">
      <c r="A598" s="188"/>
      <c r="B598" s="666" t="s">
        <v>98</v>
      </c>
      <c r="C598" s="667"/>
      <c r="D598" s="667"/>
      <c r="E598" s="667"/>
      <c r="F598" s="668"/>
      <c r="G598" s="184" t="s">
        <v>207</v>
      </c>
      <c r="H598" s="624">
        <v>0</v>
      </c>
      <c r="I598" s="624"/>
      <c r="J598" s="624">
        <v>0</v>
      </c>
      <c r="K598" s="624"/>
      <c r="L598" s="55" t="s">
        <v>24</v>
      </c>
      <c r="M598" s="13"/>
      <c r="O598" s="747"/>
      <c r="P598" s="747"/>
      <c r="Q598" s="747"/>
      <c r="R598" s="747"/>
      <c r="S598" s="747"/>
      <c r="T598" s="747"/>
      <c r="U598" s="747"/>
    </row>
    <row r="599" spans="1:21" ht="13.5" customHeight="1" x14ac:dyDescent="0.25">
      <c r="A599" s="186" t="s">
        <v>70</v>
      </c>
      <c r="B599" s="621" t="s">
        <v>528</v>
      </c>
      <c r="C599" s="622"/>
      <c r="D599" s="622"/>
      <c r="E599" s="622"/>
      <c r="F599" s="623"/>
      <c r="G599" s="182" t="s">
        <v>207</v>
      </c>
      <c r="H599" s="544">
        <f>SUM(H600:I603)</f>
        <v>57</v>
      </c>
      <c r="I599" s="545"/>
      <c r="J599" s="544">
        <f>J600+J601+J602+J603</f>
        <v>97</v>
      </c>
      <c r="K599" s="545"/>
      <c r="L599" s="187">
        <f>J599/H599*100</f>
        <v>170.2</v>
      </c>
      <c r="M599" s="13"/>
      <c r="O599" s="747"/>
      <c r="P599" s="747"/>
      <c r="Q599" s="747"/>
      <c r="R599" s="747"/>
      <c r="S599" s="747"/>
      <c r="T599" s="747"/>
      <c r="U599" s="747"/>
    </row>
    <row r="600" spans="1:21" ht="17.25" customHeight="1" x14ac:dyDescent="0.25">
      <c r="A600" s="188"/>
      <c r="B600" s="666" t="s">
        <v>94</v>
      </c>
      <c r="C600" s="667"/>
      <c r="D600" s="667"/>
      <c r="E600" s="667"/>
      <c r="F600" s="668"/>
      <c r="G600" s="184" t="s">
        <v>207</v>
      </c>
      <c r="H600" s="561">
        <v>57</v>
      </c>
      <c r="I600" s="562"/>
      <c r="J600" s="561">
        <v>97</v>
      </c>
      <c r="K600" s="562"/>
      <c r="L600" s="55">
        <f>J600/H600*100</f>
        <v>170.2</v>
      </c>
      <c r="M600" s="13"/>
      <c r="O600" s="747"/>
      <c r="P600" s="747"/>
      <c r="Q600" s="747"/>
      <c r="R600" s="747"/>
      <c r="S600" s="747"/>
      <c r="T600" s="747"/>
      <c r="U600" s="747"/>
    </row>
    <row r="601" spans="1:21" ht="20.25" customHeight="1" x14ac:dyDescent="0.25">
      <c r="A601" s="188"/>
      <c r="B601" s="666" t="s">
        <v>95</v>
      </c>
      <c r="C601" s="667"/>
      <c r="D601" s="667"/>
      <c r="E601" s="667"/>
      <c r="F601" s="668"/>
      <c r="G601" s="184" t="s">
        <v>207</v>
      </c>
      <c r="H601" s="561">
        <v>0</v>
      </c>
      <c r="I601" s="562"/>
      <c r="J601" s="561">
        <v>0</v>
      </c>
      <c r="K601" s="562"/>
      <c r="L601" s="55" t="s">
        <v>24</v>
      </c>
      <c r="M601" s="13"/>
      <c r="O601" s="747"/>
      <c r="P601" s="747"/>
      <c r="Q601" s="747"/>
      <c r="R601" s="747"/>
      <c r="S601" s="747"/>
      <c r="T601" s="747"/>
      <c r="U601" s="747"/>
    </row>
    <row r="602" spans="1:21" s="64" customFormat="1" ht="20.25" customHeight="1" x14ac:dyDescent="0.25">
      <c r="A602" s="188"/>
      <c r="B602" s="666" t="s">
        <v>97</v>
      </c>
      <c r="C602" s="667"/>
      <c r="D602" s="667"/>
      <c r="E602" s="667"/>
      <c r="F602" s="668"/>
      <c r="G602" s="184" t="s">
        <v>207</v>
      </c>
      <c r="H602" s="561">
        <v>0</v>
      </c>
      <c r="I602" s="562"/>
      <c r="J602" s="561">
        <v>0</v>
      </c>
      <c r="K602" s="562"/>
      <c r="L602" s="55" t="s">
        <v>24</v>
      </c>
      <c r="M602" s="63"/>
      <c r="O602" s="747"/>
      <c r="P602" s="747"/>
      <c r="Q602" s="747"/>
      <c r="R602" s="747"/>
      <c r="S602" s="747"/>
      <c r="T602" s="747"/>
      <c r="U602" s="747"/>
    </row>
    <row r="603" spans="1:21" ht="18.75" customHeight="1" x14ac:dyDescent="0.25">
      <c r="A603" s="188"/>
      <c r="B603" s="666" t="s">
        <v>98</v>
      </c>
      <c r="C603" s="667"/>
      <c r="D603" s="667"/>
      <c r="E603" s="667"/>
      <c r="F603" s="668"/>
      <c r="G603" s="184" t="s">
        <v>207</v>
      </c>
      <c r="H603" s="561">
        <v>0</v>
      </c>
      <c r="I603" s="562"/>
      <c r="J603" s="561">
        <v>0</v>
      </c>
      <c r="K603" s="562"/>
      <c r="L603" s="55" t="s">
        <v>24</v>
      </c>
      <c r="M603" s="13"/>
      <c r="O603" s="747"/>
      <c r="P603" s="747"/>
      <c r="Q603" s="747"/>
      <c r="R603" s="747"/>
      <c r="S603" s="747"/>
      <c r="T603" s="747"/>
      <c r="U603" s="747"/>
    </row>
    <row r="604" spans="1:21" ht="16.5" customHeight="1" x14ac:dyDescent="0.25">
      <c r="A604" s="180">
        <v>3</v>
      </c>
      <c r="B604" s="637" t="s">
        <v>297</v>
      </c>
      <c r="C604" s="638"/>
      <c r="D604" s="638"/>
      <c r="E604" s="638"/>
      <c r="F604" s="639"/>
      <c r="G604" s="180" t="s">
        <v>207</v>
      </c>
      <c r="H604" s="541">
        <f>SUM(H605:I608)</f>
        <v>123201</v>
      </c>
      <c r="I604" s="542"/>
      <c r="J604" s="541">
        <f>SUM(J605:K608)</f>
        <v>124581</v>
      </c>
      <c r="K604" s="542"/>
      <c r="L604" s="85">
        <f>J604/H604*100</f>
        <v>101.1</v>
      </c>
      <c r="M604" s="13"/>
      <c r="O604" s="747"/>
      <c r="P604" s="747"/>
      <c r="Q604" s="747"/>
      <c r="R604" s="747"/>
      <c r="S604" s="747"/>
      <c r="T604" s="747"/>
      <c r="U604" s="747"/>
    </row>
    <row r="605" spans="1:21" ht="13.5" customHeight="1" x14ac:dyDescent="0.25">
      <c r="A605" s="189"/>
      <c r="B605" s="636" t="s">
        <v>94</v>
      </c>
      <c r="C605" s="636"/>
      <c r="D605" s="636"/>
      <c r="E605" s="636"/>
      <c r="F605" s="636"/>
      <c r="G605" s="184" t="s">
        <v>207</v>
      </c>
      <c r="H605" s="624">
        <v>0</v>
      </c>
      <c r="I605" s="624"/>
      <c r="J605" s="624">
        <v>0</v>
      </c>
      <c r="K605" s="624"/>
      <c r="L605" s="55" t="s">
        <v>24</v>
      </c>
      <c r="M605" s="13"/>
      <c r="O605" s="153"/>
      <c r="P605" s="153"/>
      <c r="Q605" s="153"/>
      <c r="R605" s="153"/>
      <c r="S605" s="153"/>
      <c r="T605" s="153"/>
      <c r="U605" s="153"/>
    </row>
    <row r="606" spans="1:21" s="121" customFormat="1" ht="19.5" customHeight="1" x14ac:dyDescent="0.25">
      <c r="A606" s="190"/>
      <c r="B606" s="636" t="s">
        <v>95</v>
      </c>
      <c r="C606" s="636"/>
      <c r="D606" s="636"/>
      <c r="E606" s="636"/>
      <c r="F606" s="636"/>
      <c r="G606" s="184" t="s">
        <v>207</v>
      </c>
      <c r="H606" s="656">
        <v>0</v>
      </c>
      <c r="I606" s="656"/>
      <c r="J606" s="656">
        <v>0</v>
      </c>
      <c r="K606" s="656"/>
      <c r="L606" s="55" t="s">
        <v>24</v>
      </c>
    </row>
    <row r="607" spans="1:21" s="121" customFormat="1" ht="17.25" customHeight="1" x14ac:dyDescent="0.25">
      <c r="A607" s="190"/>
      <c r="B607" s="636" t="s">
        <v>529</v>
      </c>
      <c r="C607" s="636"/>
      <c r="D607" s="636"/>
      <c r="E607" s="636"/>
      <c r="F607" s="636"/>
      <c r="G607" s="184" t="s">
        <v>207</v>
      </c>
      <c r="H607" s="656">
        <v>4150</v>
      </c>
      <c r="I607" s="656"/>
      <c r="J607" s="656">
        <v>3450</v>
      </c>
      <c r="K607" s="656"/>
      <c r="L607" s="55">
        <f>J607/H607*100</f>
        <v>83.1</v>
      </c>
      <c r="N607" s="122"/>
      <c r="O607" s="41"/>
    </row>
    <row r="608" spans="1:21" s="121" customFormat="1" ht="15.75" customHeight="1" x14ac:dyDescent="0.25">
      <c r="A608" s="190"/>
      <c r="B608" s="636" t="s">
        <v>98</v>
      </c>
      <c r="C608" s="636"/>
      <c r="D608" s="636"/>
      <c r="E608" s="636"/>
      <c r="F608" s="636"/>
      <c r="G608" s="184" t="s">
        <v>207</v>
      </c>
      <c r="H608" s="656">
        <v>119051</v>
      </c>
      <c r="I608" s="656"/>
      <c r="J608" s="656">
        <v>121131</v>
      </c>
      <c r="K608" s="656"/>
      <c r="L608" s="55">
        <f>J608/H608*100</f>
        <v>101.7</v>
      </c>
      <c r="N608" s="122"/>
      <c r="O608" s="123"/>
    </row>
    <row r="609" spans="1:15" s="121" customFormat="1" ht="39.75" customHeight="1" x14ac:dyDescent="0.2">
      <c r="A609" s="897" t="s">
        <v>530</v>
      </c>
      <c r="B609" s="897"/>
      <c r="C609" s="897"/>
      <c r="D609" s="897"/>
      <c r="E609" s="897"/>
      <c r="F609" s="897"/>
      <c r="G609" s="897"/>
      <c r="H609" s="897"/>
      <c r="I609" s="897"/>
      <c r="J609" s="897"/>
      <c r="K609" s="897"/>
      <c r="L609" s="897"/>
      <c r="N609" s="122"/>
      <c r="O609" s="123"/>
    </row>
    <row r="610" spans="1:15" s="121" customFormat="1" ht="33" customHeight="1" x14ac:dyDescent="0.2">
      <c r="A610" s="888" t="s">
        <v>361</v>
      </c>
      <c r="B610" s="888"/>
      <c r="C610" s="888"/>
      <c r="D610" s="888"/>
      <c r="E610" s="888"/>
      <c r="F610" s="888"/>
      <c r="G610" s="888"/>
      <c r="H610" s="888"/>
      <c r="I610" s="888"/>
      <c r="J610" s="888"/>
      <c r="K610" s="888"/>
      <c r="L610" s="888"/>
      <c r="N610" s="122"/>
      <c r="O610" s="123"/>
    </row>
    <row r="611" spans="1:15" s="121" customFormat="1" ht="19.5" customHeight="1" x14ac:dyDescent="0.2">
      <c r="A611" s="247" t="s">
        <v>5</v>
      </c>
      <c r="B611" s="474" t="s">
        <v>18</v>
      </c>
      <c r="C611" s="474"/>
      <c r="D611" s="474"/>
      <c r="E611" s="474"/>
      <c r="F611" s="521" t="s">
        <v>7</v>
      </c>
      <c r="G611" s="521"/>
      <c r="H611" s="459" t="s">
        <v>524</v>
      </c>
      <c r="I611" s="459"/>
      <c r="J611" s="459" t="s">
        <v>525</v>
      </c>
      <c r="K611" s="459"/>
      <c r="L611" s="248" t="s">
        <v>19</v>
      </c>
      <c r="N611" s="122"/>
      <c r="O611" s="123"/>
    </row>
    <row r="612" spans="1:15" s="121" customFormat="1" ht="20.25" customHeight="1" x14ac:dyDescent="0.25">
      <c r="A612" s="247">
        <v>1</v>
      </c>
      <c r="B612" s="505" t="s">
        <v>451</v>
      </c>
      <c r="C612" s="505"/>
      <c r="D612" s="505"/>
      <c r="E612" s="505"/>
      <c r="F612" s="503" t="s">
        <v>110</v>
      </c>
      <c r="G612" s="503"/>
      <c r="H612" s="548" t="s">
        <v>481</v>
      </c>
      <c r="I612" s="548"/>
      <c r="J612" s="548" t="s">
        <v>481</v>
      </c>
      <c r="K612" s="548"/>
      <c r="L612" s="280" t="s">
        <v>99</v>
      </c>
      <c r="N612" s="122"/>
      <c r="O612" s="123"/>
    </row>
    <row r="613" spans="1:15" s="121" customFormat="1" ht="20.25" customHeight="1" x14ac:dyDescent="0.25">
      <c r="A613" s="230" t="s">
        <v>134</v>
      </c>
      <c r="B613" s="490" t="s">
        <v>320</v>
      </c>
      <c r="C613" s="491"/>
      <c r="D613" s="491"/>
      <c r="E613" s="492"/>
      <c r="F613" s="496" t="s">
        <v>21</v>
      </c>
      <c r="G613" s="497"/>
      <c r="H613" s="488">
        <f>SUM(H614+H619+H624+H625+H626)</f>
        <v>828</v>
      </c>
      <c r="I613" s="489"/>
      <c r="J613" s="488">
        <f>SUM(J614+J619+J624+J625+J626)</f>
        <v>833</v>
      </c>
      <c r="K613" s="489"/>
      <c r="L613" s="231">
        <f t="shared" ref="L613:L623" si="27">J613/H613*100</f>
        <v>100.6</v>
      </c>
      <c r="N613" s="122"/>
      <c r="O613" s="123"/>
    </row>
    <row r="614" spans="1:15" s="121" customFormat="1" ht="33.75" customHeight="1" x14ac:dyDescent="0.25">
      <c r="A614" s="205" t="s">
        <v>58</v>
      </c>
      <c r="B614" s="493" t="s">
        <v>413</v>
      </c>
      <c r="C614" s="494"/>
      <c r="D614" s="494"/>
      <c r="E614" s="495"/>
      <c r="F614" s="460" t="s">
        <v>21</v>
      </c>
      <c r="G614" s="549"/>
      <c r="H614" s="470">
        <f>H615+H616+H617+H618</f>
        <v>223</v>
      </c>
      <c r="I614" s="504"/>
      <c r="J614" s="470">
        <f>SUM(J615:K618)</f>
        <v>218</v>
      </c>
      <c r="K614" s="504"/>
      <c r="L614" s="198">
        <f t="shared" si="27"/>
        <v>97.8</v>
      </c>
      <c r="N614" s="122"/>
      <c r="O614" s="123"/>
    </row>
    <row r="615" spans="1:15" s="121" customFormat="1" ht="15.75" customHeight="1" x14ac:dyDescent="0.25">
      <c r="A615" s="263"/>
      <c r="B615" s="447" t="s">
        <v>94</v>
      </c>
      <c r="C615" s="547"/>
      <c r="D615" s="547"/>
      <c r="E615" s="448"/>
      <c r="F615" s="443" t="s">
        <v>21</v>
      </c>
      <c r="G615" s="444"/>
      <c r="H615" s="535">
        <v>167</v>
      </c>
      <c r="I615" s="658"/>
      <c r="J615" s="535">
        <v>170</v>
      </c>
      <c r="K615" s="658"/>
      <c r="L615" s="259">
        <f t="shared" si="27"/>
        <v>101.8</v>
      </c>
      <c r="N615" s="122"/>
      <c r="O615" s="123"/>
    </row>
    <row r="616" spans="1:15" s="121" customFormat="1" ht="17.25" customHeight="1" x14ac:dyDescent="0.25">
      <c r="A616" s="263"/>
      <c r="B616" s="467" t="s">
        <v>95</v>
      </c>
      <c r="C616" s="468"/>
      <c r="D616" s="468"/>
      <c r="E616" s="469"/>
      <c r="F616" s="443" t="s">
        <v>21</v>
      </c>
      <c r="G616" s="444"/>
      <c r="H616" s="465">
        <v>1</v>
      </c>
      <c r="I616" s="466"/>
      <c r="J616" s="465">
        <v>1</v>
      </c>
      <c r="K616" s="466"/>
      <c r="L616" s="259">
        <f t="shared" si="27"/>
        <v>100</v>
      </c>
      <c r="N616" s="122"/>
      <c r="O616" s="123"/>
    </row>
    <row r="617" spans="1:15" s="121" customFormat="1" ht="16.5" customHeight="1" x14ac:dyDescent="0.25">
      <c r="A617" s="263"/>
      <c r="B617" s="467" t="s">
        <v>97</v>
      </c>
      <c r="C617" s="468"/>
      <c r="D617" s="468"/>
      <c r="E617" s="469"/>
      <c r="F617" s="443" t="s">
        <v>21</v>
      </c>
      <c r="G617" s="444"/>
      <c r="H617" s="465">
        <v>41</v>
      </c>
      <c r="I617" s="466"/>
      <c r="J617" s="465">
        <v>37</v>
      </c>
      <c r="K617" s="466"/>
      <c r="L617" s="259">
        <f t="shared" si="27"/>
        <v>90.2</v>
      </c>
      <c r="N617" s="122"/>
      <c r="O617" s="123"/>
    </row>
    <row r="618" spans="1:15" s="121" customFormat="1" ht="17.25" customHeight="1" x14ac:dyDescent="0.25">
      <c r="A618" s="263"/>
      <c r="B618" s="467" t="s">
        <v>98</v>
      </c>
      <c r="C618" s="468"/>
      <c r="D618" s="468"/>
      <c r="E618" s="469"/>
      <c r="F618" s="443" t="s">
        <v>21</v>
      </c>
      <c r="G618" s="444"/>
      <c r="H618" s="465">
        <v>14</v>
      </c>
      <c r="I618" s="466"/>
      <c r="J618" s="465">
        <v>10</v>
      </c>
      <c r="K618" s="466"/>
      <c r="L618" s="259">
        <f t="shared" si="27"/>
        <v>71.400000000000006</v>
      </c>
      <c r="N618" s="122"/>
      <c r="O618" s="123"/>
    </row>
    <row r="619" spans="1:15" s="121" customFormat="1" ht="17.25" customHeight="1" x14ac:dyDescent="0.25">
      <c r="A619" s="205" t="s">
        <v>59</v>
      </c>
      <c r="B619" s="493" t="s">
        <v>412</v>
      </c>
      <c r="C619" s="494"/>
      <c r="D619" s="494"/>
      <c r="E619" s="495"/>
      <c r="F619" s="460" t="s">
        <v>21</v>
      </c>
      <c r="G619" s="549"/>
      <c r="H619" s="470">
        <f>SUM(H620:I623)</f>
        <v>496</v>
      </c>
      <c r="I619" s="504"/>
      <c r="J619" s="470">
        <f>SUM(J620:K623)</f>
        <v>503</v>
      </c>
      <c r="K619" s="504"/>
      <c r="L619" s="198">
        <f t="shared" si="27"/>
        <v>101.4</v>
      </c>
      <c r="N619" s="122"/>
      <c r="O619" s="123"/>
    </row>
    <row r="620" spans="1:15" s="121" customFormat="1" ht="18" customHeight="1" x14ac:dyDescent="0.25">
      <c r="A620" s="263"/>
      <c r="B620" s="467" t="s">
        <v>94</v>
      </c>
      <c r="C620" s="468"/>
      <c r="D620" s="468"/>
      <c r="E620" s="469"/>
      <c r="F620" s="443" t="s">
        <v>21</v>
      </c>
      <c r="G620" s="444"/>
      <c r="H620" s="465">
        <v>271</v>
      </c>
      <c r="I620" s="466"/>
      <c r="J620" s="465">
        <v>276</v>
      </c>
      <c r="K620" s="466"/>
      <c r="L620" s="259">
        <f t="shared" si="27"/>
        <v>101.8</v>
      </c>
      <c r="N620" s="122"/>
      <c r="O620" s="123"/>
    </row>
    <row r="621" spans="1:15" s="121" customFormat="1" ht="18.75" customHeight="1" x14ac:dyDescent="0.25">
      <c r="A621" s="263"/>
      <c r="B621" s="467" t="s">
        <v>95</v>
      </c>
      <c r="C621" s="468"/>
      <c r="D621" s="468"/>
      <c r="E621" s="469"/>
      <c r="F621" s="443" t="s">
        <v>21</v>
      </c>
      <c r="G621" s="444"/>
      <c r="H621" s="465">
        <v>11</v>
      </c>
      <c r="I621" s="466"/>
      <c r="J621" s="465">
        <v>12</v>
      </c>
      <c r="K621" s="466"/>
      <c r="L621" s="259">
        <f t="shared" si="27"/>
        <v>109.1</v>
      </c>
      <c r="N621" s="122"/>
      <c r="O621" s="123"/>
    </row>
    <row r="622" spans="1:15" s="120" customFormat="1" ht="15.75" customHeight="1" x14ac:dyDescent="0.25">
      <c r="A622" s="263"/>
      <c r="B622" s="467" t="s">
        <v>97</v>
      </c>
      <c r="C622" s="468"/>
      <c r="D622" s="468"/>
      <c r="E622" s="469"/>
      <c r="F622" s="443" t="s">
        <v>21</v>
      </c>
      <c r="G622" s="444"/>
      <c r="H622" s="465">
        <v>118</v>
      </c>
      <c r="I622" s="466"/>
      <c r="J622" s="465">
        <v>119</v>
      </c>
      <c r="K622" s="466"/>
      <c r="L622" s="259">
        <f t="shared" si="27"/>
        <v>100.8</v>
      </c>
      <c r="N622" s="122"/>
      <c r="O622" s="123"/>
    </row>
    <row r="623" spans="1:15" s="120" customFormat="1" ht="15.75" customHeight="1" x14ac:dyDescent="0.25">
      <c r="A623" s="263"/>
      <c r="B623" s="467" t="s">
        <v>98</v>
      </c>
      <c r="C623" s="468"/>
      <c r="D623" s="468"/>
      <c r="E623" s="469"/>
      <c r="F623" s="443" t="s">
        <v>21</v>
      </c>
      <c r="G623" s="444"/>
      <c r="H623" s="465">
        <v>96</v>
      </c>
      <c r="I623" s="466"/>
      <c r="J623" s="465">
        <v>96</v>
      </c>
      <c r="K623" s="466"/>
      <c r="L623" s="259">
        <f t="shared" si="27"/>
        <v>100</v>
      </c>
      <c r="N623" s="122"/>
      <c r="O623" s="123"/>
    </row>
    <row r="624" spans="1:15" s="121" customFormat="1" ht="21.75" customHeight="1" x14ac:dyDescent="0.25">
      <c r="A624" s="205" t="s">
        <v>70</v>
      </c>
      <c r="B624" s="493" t="s">
        <v>411</v>
      </c>
      <c r="C624" s="494"/>
      <c r="D624" s="494"/>
      <c r="E624" s="495"/>
      <c r="F624" s="460" t="s">
        <v>21</v>
      </c>
      <c r="G624" s="549"/>
      <c r="H624" s="470">
        <v>55</v>
      </c>
      <c r="I624" s="504"/>
      <c r="J624" s="470">
        <v>58</v>
      </c>
      <c r="K624" s="504"/>
      <c r="L624" s="198">
        <f>J624/H624*100</f>
        <v>105.5</v>
      </c>
      <c r="N624" s="122"/>
      <c r="O624" s="123"/>
    </row>
    <row r="625" spans="1:21" s="121" customFormat="1" ht="18.75" customHeight="1" x14ac:dyDescent="0.25">
      <c r="A625" s="205" t="s">
        <v>71</v>
      </c>
      <c r="B625" s="493" t="s">
        <v>414</v>
      </c>
      <c r="C625" s="494"/>
      <c r="D625" s="494"/>
      <c r="E625" s="495"/>
      <c r="F625" s="460" t="s">
        <v>21</v>
      </c>
      <c r="G625" s="549"/>
      <c r="H625" s="470">
        <v>33</v>
      </c>
      <c r="I625" s="504"/>
      <c r="J625" s="470">
        <v>33</v>
      </c>
      <c r="K625" s="504"/>
      <c r="L625" s="198">
        <f t="shared" ref="L625:L626" si="28">J625/H625*100</f>
        <v>100</v>
      </c>
      <c r="N625" s="122"/>
      <c r="O625" s="123"/>
    </row>
    <row r="626" spans="1:21" s="121" customFormat="1" ht="18.75" customHeight="1" x14ac:dyDescent="0.25">
      <c r="A626" s="205" t="s">
        <v>72</v>
      </c>
      <c r="B626" s="493" t="s">
        <v>415</v>
      </c>
      <c r="C626" s="494"/>
      <c r="D626" s="494"/>
      <c r="E626" s="495"/>
      <c r="F626" s="460" t="s">
        <v>21</v>
      </c>
      <c r="G626" s="549"/>
      <c r="H626" s="470">
        <v>21</v>
      </c>
      <c r="I626" s="504"/>
      <c r="J626" s="470">
        <v>21</v>
      </c>
      <c r="K626" s="504"/>
      <c r="L626" s="198">
        <f t="shared" si="28"/>
        <v>100</v>
      </c>
    </row>
    <row r="627" spans="1:21" s="124" customFormat="1" ht="19.5" customHeight="1" x14ac:dyDescent="0.2">
      <c r="A627" s="838" t="s">
        <v>316</v>
      </c>
      <c r="B627" s="839"/>
      <c r="C627" s="839"/>
      <c r="D627" s="839"/>
      <c r="E627" s="839"/>
      <c r="F627" s="839"/>
      <c r="G627" s="839"/>
      <c r="H627" s="839"/>
      <c r="I627" s="839"/>
      <c r="J627" s="839"/>
      <c r="K627" s="839"/>
      <c r="L627" s="840"/>
    </row>
    <row r="628" spans="1:21" s="124" customFormat="1" ht="31.5" customHeight="1" x14ac:dyDescent="0.25">
      <c r="A628" s="258">
        <v>1</v>
      </c>
      <c r="B628" s="487" t="s">
        <v>452</v>
      </c>
      <c r="C628" s="487"/>
      <c r="D628" s="487"/>
      <c r="E628" s="487"/>
      <c r="F628" s="503" t="s">
        <v>110</v>
      </c>
      <c r="G628" s="503"/>
      <c r="H628" s="548" t="s">
        <v>453</v>
      </c>
      <c r="I628" s="548"/>
      <c r="J628" s="548" t="s">
        <v>453</v>
      </c>
      <c r="K628" s="548"/>
      <c r="L628" s="280" t="s">
        <v>99</v>
      </c>
    </row>
    <row r="629" spans="1:21" s="124" customFormat="1" ht="18" customHeight="1" x14ac:dyDescent="0.25">
      <c r="A629" s="258"/>
      <c r="B629" s="455" t="s">
        <v>94</v>
      </c>
      <c r="C629" s="455"/>
      <c r="D629" s="455"/>
      <c r="E629" s="455"/>
      <c r="F629" s="528" t="s">
        <v>110</v>
      </c>
      <c r="G629" s="528"/>
      <c r="H629" s="473" t="s">
        <v>454</v>
      </c>
      <c r="I629" s="473"/>
      <c r="J629" s="473" t="s">
        <v>454</v>
      </c>
      <c r="K629" s="473"/>
      <c r="L629" s="260" t="s">
        <v>99</v>
      </c>
    </row>
    <row r="630" spans="1:21" s="124" customFormat="1" ht="18" customHeight="1" x14ac:dyDescent="0.25">
      <c r="A630" s="258"/>
      <c r="B630" s="455" t="s">
        <v>95</v>
      </c>
      <c r="C630" s="455"/>
      <c r="D630" s="455"/>
      <c r="E630" s="455"/>
      <c r="F630" s="528" t="s">
        <v>110</v>
      </c>
      <c r="G630" s="528"/>
      <c r="H630" s="473">
        <v>0</v>
      </c>
      <c r="I630" s="473"/>
      <c r="J630" s="473">
        <v>0</v>
      </c>
      <c r="K630" s="473"/>
      <c r="L630" s="260" t="s">
        <v>24</v>
      </c>
    </row>
    <row r="631" spans="1:21" s="124" customFormat="1" ht="17.25" customHeight="1" x14ac:dyDescent="0.25">
      <c r="A631" s="258"/>
      <c r="B631" s="455" t="s">
        <v>97</v>
      </c>
      <c r="C631" s="455"/>
      <c r="D631" s="455"/>
      <c r="E631" s="455"/>
      <c r="F631" s="528" t="s">
        <v>110</v>
      </c>
      <c r="G631" s="528"/>
      <c r="H631" s="473" t="s">
        <v>455</v>
      </c>
      <c r="I631" s="473"/>
      <c r="J631" s="473" t="s">
        <v>455</v>
      </c>
      <c r="K631" s="473"/>
      <c r="L631" s="260" t="s">
        <v>99</v>
      </c>
    </row>
    <row r="632" spans="1:21" s="124" customFormat="1" ht="19.5" customHeight="1" x14ac:dyDescent="0.25">
      <c r="A632" s="258"/>
      <c r="B632" s="455" t="s">
        <v>98</v>
      </c>
      <c r="C632" s="455"/>
      <c r="D632" s="455"/>
      <c r="E632" s="455"/>
      <c r="F632" s="528" t="s">
        <v>110</v>
      </c>
      <c r="G632" s="528"/>
      <c r="H632" s="473">
        <v>0</v>
      </c>
      <c r="I632" s="473"/>
      <c r="J632" s="473">
        <v>0</v>
      </c>
      <c r="K632" s="473"/>
      <c r="L632" s="260" t="s">
        <v>24</v>
      </c>
    </row>
    <row r="633" spans="1:21" s="124" customFormat="1" ht="33" customHeight="1" x14ac:dyDescent="0.25">
      <c r="A633" s="258">
        <v>2</v>
      </c>
      <c r="B633" s="500" t="s">
        <v>475</v>
      </c>
      <c r="C633" s="481"/>
      <c r="D633" s="481"/>
      <c r="E633" s="482"/>
      <c r="F633" s="503" t="s">
        <v>85</v>
      </c>
      <c r="G633" s="528"/>
      <c r="H633" s="256"/>
      <c r="I633" s="257">
        <f>SUM(H634:I637)</f>
        <v>84</v>
      </c>
      <c r="J633" s="256"/>
      <c r="K633" s="257">
        <f>SUM(J634:K637)</f>
        <v>81</v>
      </c>
      <c r="L633" s="259">
        <f>K633/I633*100</f>
        <v>96.4</v>
      </c>
    </row>
    <row r="634" spans="1:21" s="124" customFormat="1" ht="19.5" customHeight="1" x14ac:dyDescent="0.25">
      <c r="A634" s="258"/>
      <c r="B634" s="455" t="s">
        <v>94</v>
      </c>
      <c r="C634" s="455"/>
      <c r="D634" s="455"/>
      <c r="E634" s="455"/>
      <c r="F634" s="528" t="s">
        <v>85</v>
      </c>
      <c r="G634" s="528"/>
      <c r="H634" s="256"/>
      <c r="I634" s="257">
        <f>H640+H645</f>
        <v>73</v>
      </c>
      <c r="J634" s="256"/>
      <c r="K634" s="257">
        <f>J640+J645</f>
        <v>68</v>
      </c>
      <c r="L634" s="259">
        <f t="shared" ref="L634:L636" si="29">K634/I634*100</f>
        <v>93.2</v>
      </c>
    </row>
    <row r="635" spans="1:21" s="124" customFormat="1" ht="18" customHeight="1" x14ac:dyDescent="0.25">
      <c r="A635" s="258"/>
      <c r="B635" s="455" t="s">
        <v>95</v>
      </c>
      <c r="C635" s="455"/>
      <c r="D635" s="455"/>
      <c r="E635" s="455"/>
      <c r="F635" s="528" t="s">
        <v>85</v>
      </c>
      <c r="G635" s="528"/>
      <c r="H635" s="256"/>
      <c r="I635" s="257">
        <f>H641+H646</f>
        <v>0</v>
      </c>
      <c r="J635" s="256"/>
      <c r="K635" s="257">
        <f>J641+J646</f>
        <v>0</v>
      </c>
      <c r="L635" s="259" t="s">
        <v>24</v>
      </c>
    </row>
    <row r="636" spans="1:21" s="124" customFormat="1" ht="18" customHeight="1" x14ac:dyDescent="0.25">
      <c r="A636" s="258"/>
      <c r="B636" s="455" t="s">
        <v>358</v>
      </c>
      <c r="C636" s="455"/>
      <c r="D636" s="455"/>
      <c r="E636" s="455"/>
      <c r="F636" s="528" t="s">
        <v>85</v>
      </c>
      <c r="G636" s="528"/>
      <c r="H636" s="256"/>
      <c r="I636" s="257">
        <f>H642+H647</f>
        <v>11</v>
      </c>
      <c r="J636" s="256"/>
      <c r="K636" s="257">
        <f>J642+J647</f>
        <v>13</v>
      </c>
      <c r="L636" s="259">
        <f t="shared" si="29"/>
        <v>118.2</v>
      </c>
    </row>
    <row r="637" spans="1:21" s="124" customFormat="1" ht="18.75" customHeight="1" x14ac:dyDescent="0.25">
      <c r="A637" s="258"/>
      <c r="B637" s="455" t="s">
        <v>98</v>
      </c>
      <c r="C637" s="455"/>
      <c r="D637" s="455"/>
      <c r="E637" s="455"/>
      <c r="F637" s="528" t="s">
        <v>85</v>
      </c>
      <c r="G637" s="528"/>
      <c r="H637" s="256"/>
      <c r="I637" s="257">
        <f>H643+H648</f>
        <v>0</v>
      </c>
      <c r="J637" s="256"/>
      <c r="K637" s="257">
        <f>J643+J648</f>
        <v>0</v>
      </c>
      <c r="L637" s="259" t="s">
        <v>24</v>
      </c>
      <c r="P637" s="529"/>
      <c r="Q637" s="530"/>
      <c r="R637" s="530"/>
      <c r="S637" s="530"/>
      <c r="T637" s="530"/>
      <c r="U637" s="530"/>
    </row>
    <row r="638" spans="1:21" s="124" customFormat="1" ht="17.25" customHeight="1" x14ac:dyDescent="0.25">
      <c r="A638" s="258"/>
      <c r="B638" s="480" t="s">
        <v>416</v>
      </c>
      <c r="C638" s="481"/>
      <c r="D638" s="481"/>
      <c r="E638" s="482"/>
      <c r="F638" s="281"/>
      <c r="G638" s="282"/>
      <c r="H638" s="244"/>
      <c r="I638" s="245"/>
      <c r="J638" s="244"/>
      <c r="K638" s="245"/>
      <c r="L638" s="259"/>
      <c r="P638" s="530"/>
      <c r="Q638" s="530"/>
      <c r="R638" s="530"/>
      <c r="S638" s="530"/>
      <c r="T638" s="530"/>
      <c r="U638" s="530"/>
    </row>
    <row r="639" spans="1:21" s="124" customFormat="1" ht="18" customHeight="1" x14ac:dyDescent="0.25">
      <c r="A639" s="191" t="s">
        <v>58</v>
      </c>
      <c r="B639" s="480" t="s">
        <v>444</v>
      </c>
      <c r="C639" s="662"/>
      <c r="D639" s="662"/>
      <c r="E639" s="531"/>
      <c r="F639" s="519" t="s">
        <v>319</v>
      </c>
      <c r="G639" s="520"/>
      <c r="H639" s="480">
        <f>SUM(H640:I643)</f>
        <v>23</v>
      </c>
      <c r="I639" s="531"/>
      <c r="J639" s="480">
        <f>SUM(J640:K643)</f>
        <v>18</v>
      </c>
      <c r="K639" s="531"/>
      <c r="L639" s="198">
        <f>J639/H639*100</f>
        <v>78.3</v>
      </c>
      <c r="P639" s="530"/>
      <c r="Q639" s="530"/>
      <c r="R639" s="530"/>
      <c r="S639" s="530"/>
      <c r="T639" s="530"/>
      <c r="U639" s="530"/>
    </row>
    <row r="640" spans="1:21" s="124" customFormat="1" ht="18" customHeight="1" x14ac:dyDescent="0.25">
      <c r="A640" s="258"/>
      <c r="B640" s="467" t="s">
        <v>94</v>
      </c>
      <c r="C640" s="514"/>
      <c r="D640" s="514"/>
      <c r="E640" s="471"/>
      <c r="F640" s="533" t="s">
        <v>319</v>
      </c>
      <c r="G640" s="534"/>
      <c r="H640" s="515">
        <v>19</v>
      </c>
      <c r="I640" s="516"/>
      <c r="J640" s="515">
        <v>16</v>
      </c>
      <c r="K640" s="516"/>
      <c r="L640" s="259">
        <f>J640/H640*100</f>
        <v>84.2</v>
      </c>
      <c r="P640" s="530"/>
      <c r="Q640" s="530"/>
      <c r="R640" s="530"/>
      <c r="S640" s="530"/>
      <c r="T640" s="530"/>
      <c r="U640" s="530"/>
    </row>
    <row r="641" spans="1:21" s="124" customFormat="1" ht="18" customHeight="1" x14ac:dyDescent="0.25">
      <c r="A641" s="258"/>
      <c r="B641" s="467" t="s">
        <v>95</v>
      </c>
      <c r="C641" s="514"/>
      <c r="D641" s="514"/>
      <c r="E641" s="471"/>
      <c r="F641" s="533" t="s">
        <v>319</v>
      </c>
      <c r="G641" s="534"/>
      <c r="H641" s="515">
        <v>0</v>
      </c>
      <c r="I641" s="516"/>
      <c r="J641" s="515">
        <v>0</v>
      </c>
      <c r="K641" s="516"/>
      <c r="L641" s="259" t="s">
        <v>24</v>
      </c>
      <c r="P641" s="530"/>
      <c r="Q641" s="530"/>
      <c r="R641" s="530"/>
      <c r="S641" s="530"/>
      <c r="T641" s="530"/>
      <c r="U641" s="530"/>
    </row>
    <row r="642" spans="1:21" s="124" customFormat="1" ht="19.5" customHeight="1" x14ac:dyDescent="0.25">
      <c r="A642" s="258"/>
      <c r="B642" s="467" t="s">
        <v>97</v>
      </c>
      <c r="C642" s="514"/>
      <c r="D642" s="514"/>
      <c r="E642" s="471"/>
      <c r="F642" s="533" t="s">
        <v>319</v>
      </c>
      <c r="G642" s="534"/>
      <c r="H642" s="515">
        <v>4</v>
      </c>
      <c r="I642" s="516"/>
      <c r="J642" s="515">
        <v>2</v>
      </c>
      <c r="K642" s="516"/>
      <c r="L642" s="259">
        <f>J642/H642*100</f>
        <v>50</v>
      </c>
      <c r="P642" s="530"/>
      <c r="Q642" s="530"/>
      <c r="R642" s="530"/>
      <c r="S642" s="530"/>
      <c r="T642" s="530"/>
      <c r="U642" s="530"/>
    </row>
    <row r="643" spans="1:21" s="124" customFormat="1" ht="18.75" customHeight="1" x14ac:dyDescent="0.25">
      <c r="A643" s="258"/>
      <c r="B643" s="467" t="s">
        <v>98</v>
      </c>
      <c r="C643" s="514"/>
      <c r="D643" s="514"/>
      <c r="E643" s="471"/>
      <c r="F643" s="533" t="s">
        <v>319</v>
      </c>
      <c r="G643" s="534"/>
      <c r="H643" s="515">
        <v>0</v>
      </c>
      <c r="I643" s="516"/>
      <c r="J643" s="515">
        <v>0</v>
      </c>
      <c r="K643" s="516"/>
      <c r="L643" s="259" t="s">
        <v>24</v>
      </c>
      <c r="P643" s="530"/>
      <c r="Q643" s="530"/>
      <c r="R643" s="530"/>
      <c r="S643" s="530"/>
      <c r="T643" s="530"/>
      <c r="U643" s="530"/>
    </row>
    <row r="644" spans="1:21" s="124" customFormat="1" ht="32.25" customHeight="1" x14ac:dyDescent="0.25">
      <c r="A644" s="191" t="s">
        <v>59</v>
      </c>
      <c r="B644" s="480" t="s">
        <v>477</v>
      </c>
      <c r="C644" s="662"/>
      <c r="D644" s="662"/>
      <c r="E644" s="531"/>
      <c r="F644" s="519" t="s">
        <v>319</v>
      </c>
      <c r="G644" s="520"/>
      <c r="H644" s="480">
        <f>SUM(H645:I648)</f>
        <v>61</v>
      </c>
      <c r="I644" s="531"/>
      <c r="J644" s="480">
        <f>SUM(J645:K648)</f>
        <v>63</v>
      </c>
      <c r="K644" s="531"/>
      <c r="L644" s="198">
        <f>J644/H644*100</f>
        <v>103.3</v>
      </c>
      <c r="P644" s="530"/>
      <c r="Q644" s="530"/>
      <c r="R644" s="530"/>
      <c r="S644" s="530"/>
      <c r="T644" s="530"/>
      <c r="U644" s="530"/>
    </row>
    <row r="645" spans="1:21" s="124" customFormat="1" ht="18" customHeight="1" x14ac:dyDescent="0.25">
      <c r="A645" s="258"/>
      <c r="B645" s="467" t="s">
        <v>94</v>
      </c>
      <c r="C645" s="514"/>
      <c r="D645" s="514"/>
      <c r="E645" s="471"/>
      <c r="F645" s="533" t="s">
        <v>319</v>
      </c>
      <c r="G645" s="534"/>
      <c r="H645" s="515">
        <v>54</v>
      </c>
      <c r="I645" s="516"/>
      <c r="J645" s="515">
        <v>52</v>
      </c>
      <c r="K645" s="516"/>
      <c r="L645" s="259">
        <f>J645/H645*100</f>
        <v>96.3</v>
      </c>
    </row>
    <row r="646" spans="1:21" s="124" customFormat="1" ht="18.75" customHeight="1" x14ac:dyDescent="0.25">
      <c r="A646" s="258"/>
      <c r="B646" s="467" t="s">
        <v>95</v>
      </c>
      <c r="C646" s="514"/>
      <c r="D646" s="514"/>
      <c r="E646" s="471"/>
      <c r="F646" s="533" t="s">
        <v>319</v>
      </c>
      <c r="G646" s="534"/>
      <c r="H646" s="515">
        <v>0</v>
      </c>
      <c r="I646" s="516"/>
      <c r="J646" s="515">
        <v>0</v>
      </c>
      <c r="K646" s="516"/>
      <c r="L646" s="259" t="s">
        <v>24</v>
      </c>
    </row>
    <row r="647" spans="1:21" s="124" customFormat="1" ht="16.5" customHeight="1" x14ac:dyDescent="0.25">
      <c r="A647" s="258"/>
      <c r="B647" s="467" t="s">
        <v>478</v>
      </c>
      <c r="C647" s="514"/>
      <c r="D647" s="514"/>
      <c r="E647" s="471"/>
      <c r="F647" s="533" t="s">
        <v>319</v>
      </c>
      <c r="G647" s="534"/>
      <c r="H647" s="515">
        <v>7</v>
      </c>
      <c r="I647" s="516"/>
      <c r="J647" s="515">
        <v>11</v>
      </c>
      <c r="K647" s="516"/>
      <c r="L647" s="259">
        <f>J647/H647*100</f>
        <v>157.1</v>
      </c>
    </row>
    <row r="648" spans="1:21" s="124" customFormat="1" ht="15.75" customHeight="1" x14ac:dyDescent="0.25">
      <c r="A648" s="258"/>
      <c r="B648" s="467" t="s">
        <v>98</v>
      </c>
      <c r="C648" s="514"/>
      <c r="D648" s="514"/>
      <c r="E648" s="471"/>
      <c r="F648" s="533" t="s">
        <v>319</v>
      </c>
      <c r="G648" s="534"/>
      <c r="H648" s="515">
        <v>0</v>
      </c>
      <c r="I648" s="516"/>
      <c r="J648" s="515">
        <v>0</v>
      </c>
      <c r="K648" s="516"/>
      <c r="L648" s="259" t="s">
        <v>24</v>
      </c>
    </row>
    <row r="649" spans="1:21" s="124" customFormat="1" ht="29.25" customHeight="1" x14ac:dyDescent="0.25">
      <c r="A649" s="258">
        <v>3</v>
      </c>
      <c r="B649" s="490" t="s">
        <v>418</v>
      </c>
      <c r="C649" s="825"/>
      <c r="D649" s="825"/>
      <c r="E649" s="826"/>
      <c r="F649" s="526"/>
      <c r="G649" s="527"/>
      <c r="H649" s="517"/>
      <c r="I649" s="518"/>
      <c r="J649" s="517"/>
      <c r="K649" s="518"/>
      <c r="L649" s="283"/>
    </row>
    <row r="650" spans="1:21" s="124" customFormat="1" ht="15" customHeight="1" x14ac:dyDescent="0.25">
      <c r="A650" s="258"/>
      <c r="B650" s="467" t="s">
        <v>549</v>
      </c>
      <c r="C650" s="514"/>
      <c r="D650" s="514"/>
      <c r="E650" s="471"/>
      <c r="F650" s="533" t="s">
        <v>421</v>
      </c>
      <c r="G650" s="539"/>
      <c r="H650" s="284"/>
      <c r="I650" s="245" t="s">
        <v>536</v>
      </c>
      <c r="J650" s="242"/>
      <c r="K650" s="245" t="s">
        <v>540</v>
      </c>
      <c r="L650" s="260" t="s">
        <v>545</v>
      </c>
    </row>
    <row r="651" spans="1:21" s="124" customFormat="1" ht="15" customHeight="1" x14ac:dyDescent="0.25">
      <c r="A651" s="258"/>
      <c r="B651" s="467" t="s">
        <v>419</v>
      </c>
      <c r="C651" s="514"/>
      <c r="D651" s="514"/>
      <c r="E651" s="471"/>
      <c r="F651" s="533" t="s">
        <v>421</v>
      </c>
      <c r="G651" s="539"/>
      <c r="H651" s="284"/>
      <c r="I651" s="245" t="s">
        <v>537</v>
      </c>
      <c r="J651" s="242"/>
      <c r="K651" s="245" t="s">
        <v>541</v>
      </c>
      <c r="L651" s="260" t="s">
        <v>546</v>
      </c>
    </row>
    <row r="652" spans="1:21" s="124" customFormat="1" ht="18.75" customHeight="1" x14ac:dyDescent="0.25">
      <c r="A652" s="258"/>
      <c r="B652" s="467" t="s">
        <v>420</v>
      </c>
      <c r="C652" s="514"/>
      <c r="D652" s="514"/>
      <c r="E652" s="471"/>
      <c r="F652" s="533" t="s">
        <v>421</v>
      </c>
      <c r="G652" s="539"/>
      <c r="H652" s="285"/>
      <c r="I652" s="257" t="s">
        <v>538</v>
      </c>
      <c r="J652" s="242"/>
      <c r="K652" s="257" t="s">
        <v>542</v>
      </c>
      <c r="L652" s="260" t="s">
        <v>547</v>
      </c>
    </row>
    <row r="653" spans="1:21" s="124" customFormat="1" ht="19.5" customHeight="1" x14ac:dyDescent="0.25">
      <c r="A653" s="258"/>
      <c r="B653" s="467" t="s">
        <v>550</v>
      </c>
      <c r="C653" s="514"/>
      <c r="D653" s="514"/>
      <c r="E653" s="471"/>
      <c r="F653" s="533" t="s">
        <v>421</v>
      </c>
      <c r="G653" s="539"/>
      <c r="H653" s="284"/>
      <c r="I653" s="257" t="s">
        <v>539</v>
      </c>
      <c r="J653" s="242"/>
      <c r="K653" s="257" t="s">
        <v>543</v>
      </c>
      <c r="L653" s="260" t="s">
        <v>548</v>
      </c>
    </row>
    <row r="654" spans="1:21" s="124" customFormat="1" ht="33" customHeight="1" x14ac:dyDescent="0.25">
      <c r="A654" s="258">
        <v>4</v>
      </c>
      <c r="B654" s="500" t="s">
        <v>317</v>
      </c>
      <c r="C654" s="537"/>
      <c r="D654" s="537"/>
      <c r="E654" s="538"/>
      <c r="F654" s="526" t="s">
        <v>21</v>
      </c>
      <c r="G654" s="527"/>
      <c r="H654" s="517">
        <f>SUM(H655:I658)</f>
        <v>1286</v>
      </c>
      <c r="I654" s="518"/>
      <c r="J654" s="517">
        <f>SUM(J655:K658)</f>
        <v>1275</v>
      </c>
      <c r="K654" s="518"/>
      <c r="L654" s="231">
        <f t="shared" ref="L654:L657" si="30">J654/H654*100</f>
        <v>99.1</v>
      </c>
      <c r="O654" s="442"/>
      <c r="P654" s="442"/>
      <c r="Q654" s="442"/>
      <c r="R654" s="442"/>
    </row>
    <row r="655" spans="1:21" s="124" customFormat="1" ht="16.5" customHeight="1" x14ac:dyDescent="0.25">
      <c r="A655" s="258"/>
      <c r="B655" s="467" t="s">
        <v>94</v>
      </c>
      <c r="C655" s="514"/>
      <c r="D655" s="514"/>
      <c r="E655" s="471"/>
      <c r="F655" s="533" t="s">
        <v>21</v>
      </c>
      <c r="G655" s="534"/>
      <c r="H655" s="532">
        <v>1115</v>
      </c>
      <c r="I655" s="516"/>
      <c r="J655" s="532">
        <v>1058</v>
      </c>
      <c r="K655" s="516"/>
      <c r="L655" s="259">
        <f t="shared" si="30"/>
        <v>94.9</v>
      </c>
      <c r="O655" s="442"/>
      <c r="P655" s="442"/>
      <c r="Q655" s="442"/>
      <c r="R655" s="442"/>
    </row>
    <row r="656" spans="1:21" s="124" customFormat="1" ht="15" customHeight="1" x14ac:dyDescent="0.25">
      <c r="A656" s="258"/>
      <c r="B656" s="467" t="s">
        <v>95</v>
      </c>
      <c r="C656" s="514"/>
      <c r="D656" s="514"/>
      <c r="E656" s="471"/>
      <c r="F656" s="533" t="s">
        <v>21</v>
      </c>
      <c r="G656" s="534"/>
      <c r="H656" s="515">
        <v>0</v>
      </c>
      <c r="I656" s="516"/>
      <c r="J656" s="515">
        <v>0</v>
      </c>
      <c r="K656" s="516"/>
      <c r="L656" s="259" t="s">
        <v>24</v>
      </c>
      <c r="O656" s="442"/>
      <c r="P656" s="442"/>
      <c r="Q656" s="442"/>
      <c r="R656" s="442"/>
    </row>
    <row r="657" spans="1:18" s="124" customFormat="1" ht="14.25" customHeight="1" x14ac:dyDescent="0.25">
      <c r="A657" s="258"/>
      <c r="B657" s="467" t="s">
        <v>508</v>
      </c>
      <c r="C657" s="514"/>
      <c r="D657" s="514"/>
      <c r="E657" s="471"/>
      <c r="F657" s="533" t="s">
        <v>21</v>
      </c>
      <c r="G657" s="534"/>
      <c r="H657" s="515">
        <v>171</v>
      </c>
      <c r="I657" s="516"/>
      <c r="J657" s="515">
        <v>217</v>
      </c>
      <c r="K657" s="516"/>
      <c r="L657" s="259">
        <f t="shared" si="30"/>
        <v>126.9</v>
      </c>
      <c r="O657" s="442"/>
      <c r="P657" s="442"/>
      <c r="Q657" s="442"/>
      <c r="R657" s="442"/>
    </row>
    <row r="658" spans="1:18" s="124" customFormat="1" ht="15.75" customHeight="1" x14ac:dyDescent="0.25">
      <c r="A658" s="258"/>
      <c r="B658" s="467" t="s">
        <v>98</v>
      </c>
      <c r="C658" s="514"/>
      <c r="D658" s="514"/>
      <c r="E658" s="471"/>
      <c r="F658" s="533" t="s">
        <v>21</v>
      </c>
      <c r="G658" s="534"/>
      <c r="H658" s="515">
        <v>0</v>
      </c>
      <c r="I658" s="516"/>
      <c r="J658" s="515">
        <v>0</v>
      </c>
      <c r="K658" s="516"/>
      <c r="L658" s="259" t="s">
        <v>24</v>
      </c>
    </row>
    <row r="659" spans="1:18" s="124" customFormat="1" ht="34.5" customHeight="1" x14ac:dyDescent="0.25">
      <c r="A659" s="258">
        <v>5</v>
      </c>
      <c r="B659" s="500" t="s">
        <v>553</v>
      </c>
      <c r="C659" s="537"/>
      <c r="D659" s="537"/>
      <c r="E659" s="538"/>
      <c r="F659" s="526" t="s">
        <v>21</v>
      </c>
      <c r="G659" s="527"/>
      <c r="H659" s="540">
        <f>SUM(H660:I661)</f>
        <v>156</v>
      </c>
      <c r="I659" s="523"/>
      <c r="J659" s="498">
        <f>J660+J661</f>
        <v>122</v>
      </c>
      <c r="K659" s="523"/>
      <c r="L659" s="231">
        <f>J659/H659*100</f>
        <v>78.2</v>
      </c>
    </row>
    <row r="660" spans="1:18" s="124" customFormat="1" ht="17.25" customHeight="1" x14ac:dyDescent="0.25">
      <c r="A660" s="258"/>
      <c r="B660" s="467" t="s">
        <v>479</v>
      </c>
      <c r="C660" s="514"/>
      <c r="D660" s="514"/>
      <c r="E660" s="471"/>
      <c r="F660" s="533" t="s">
        <v>21</v>
      </c>
      <c r="G660" s="534"/>
      <c r="H660" s="467">
        <v>156</v>
      </c>
      <c r="I660" s="511"/>
      <c r="J660" s="447" t="s">
        <v>544</v>
      </c>
      <c r="K660" s="945"/>
      <c r="L660" s="259">
        <f>J660/H660*100</f>
        <v>78.2</v>
      </c>
    </row>
    <row r="661" spans="1:18" s="124" customFormat="1" ht="17.25" customHeight="1" x14ac:dyDescent="0.25">
      <c r="A661" s="258"/>
      <c r="B661" s="467" t="s">
        <v>318</v>
      </c>
      <c r="C661" s="514"/>
      <c r="D661" s="514"/>
      <c r="E661" s="471"/>
      <c r="F661" s="533" t="s">
        <v>21</v>
      </c>
      <c r="G661" s="534"/>
      <c r="H661" s="467">
        <v>0</v>
      </c>
      <c r="I661" s="511"/>
      <c r="J661" s="467">
        <v>0</v>
      </c>
      <c r="K661" s="511"/>
      <c r="L661" s="259" t="s">
        <v>24</v>
      </c>
    </row>
    <row r="662" spans="1:18" s="124" customFormat="1" ht="34.5" customHeight="1" x14ac:dyDescent="0.25">
      <c r="A662" s="258">
        <v>6</v>
      </c>
      <c r="B662" s="558" t="s">
        <v>616</v>
      </c>
      <c r="C662" s="559"/>
      <c r="D662" s="559"/>
      <c r="E662" s="560"/>
      <c r="F662" s="503" t="s">
        <v>74</v>
      </c>
      <c r="G662" s="503"/>
      <c r="H662" s="512">
        <v>40946.5</v>
      </c>
      <c r="I662" s="513"/>
      <c r="J662" s="512">
        <v>48579.4</v>
      </c>
      <c r="K662" s="513"/>
      <c r="L662" s="231">
        <f t="shared" ref="L662:L663" si="31">J662/H662*100</f>
        <v>118.6</v>
      </c>
    </row>
    <row r="663" spans="1:18" s="124" customFormat="1" ht="36.75" customHeight="1" x14ac:dyDescent="0.25">
      <c r="A663" s="258">
        <v>7</v>
      </c>
      <c r="B663" s="558" t="s">
        <v>617</v>
      </c>
      <c r="C663" s="559"/>
      <c r="D663" s="559"/>
      <c r="E663" s="560"/>
      <c r="F663" s="503" t="s">
        <v>74</v>
      </c>
      <c r="G663" s="503"/>
      <c r="H663" s="512">
        <v>1095.7</v>
      </c>
      <c r="I663" s="513"/>
      <c r="J663" s="512">
        <v>1217.0999999999999</v>
      </c>
      <c r="K663" s="513"/>
      <c r="L663" s="231">
        <f t="shared" si="31"/>
        <v>111.1</v>
      </c>
    </row>
    <row r="664" spans="1:18" s="124" customFormat="1" ht="31.5" customHeight="1" x14ac:dyDescent="0.25">
      <c r="A664" s="258">
        <v>8</v>
      </c>
      <c r="B664" s="558" t="s">
        <v>100</v>
      </c>
      <c r="C664" s="559"/>
      <c r="D664" s="559"/>
      <c r="E664" s="560"/>
      <c r="F664" s="503" t="s">
        <v>74</v>
      </c>
      <c r="G664" s="503"/>
      <c r="H664" s="866" t="s">
        <v>272</v>
      </c>
      <c r="I664" s="866"/>
      <c r="J664" s="866" t="s">
        <v>272</v>
      </c>
      <c r="K664" s="866"/>
      <c r="L664" s="231" t="s">
        <v>24</v>
      </c>
    </row>
    <row r="665" spans="1:18" s="124" customFormat="1" ht="20.25" customHeight="1" x14ac:dyDescent="0.2">
      <c r="A665" s="948" t="s">
        <v>476</v>
      </c>
      <c r="B665" s="948"/>
      <c r="C665" s="948"/>
      <c r="D665" s="948"/>
      <c r="E665" s="948"/>
      <c r="F665" s="948"/>
      <c r="G665" s="948"/>
      <c r="H665" s="948"/>
      <c r="I665" s="948"/>
      <c r="J665" s="948"/>
      <c r="K665" s="948"/>
      <c r="L665" s="948"/>
    </row>
    <row r="666" spans="1:18" s="124" customFormat="1" ht="43.5" customHeight="1" x14ac:dyDescent="0.2">
      <c r="A666" s="897" t="s">
        <v>518</v>
      </c>
      <c r="B666" s="897"/>
      <c r="C666" s="897"/>
      <c r="D666" s="897"/>
      <c r="E666" s="897"/>
      <c r="F666" s="897"/>
      <c r="G666" s="897"/>
      <c r="H666" s="897"/>
      <c r="I666" s="897"/>
      <c r="J666" s="897"/>
      <c r="K666" s="897"/>
      <c r="L666" s="897"/>
    </row>
    <row r="667" spans="1:18" s="124" customFormat="1" ht="20.25" customHeight="1" x14ac:dyDescent="0.2">
      <c r="A667" s="897" t="s">
        <v>497</v>
      </c>
      <c r="B667" s="897"/>
      <c r="C667" s="897"/>
      <c r="D667" s="897"/>
      <c r="E667" s="897"/>
      <c r="F667" s="897"/>
      <c r="G667" s="897"/>
      <c r="H667" s="897"/>
      <c r="I667" s="897"/>
      <c r="J667" s="897"/>
      <c r="K667" s="897"/>
      <c r="L667" s="897"/>
    </row>
    <row r="668" spans="1:18" s="124" customFormat="1" ht="20.25" customHeight="1" x14ac:dyDescent="0.2">
      <c r="A668" s="980" t="s">
        <v>552</v>
      </c>
      <c r="B668" s="980"/>
      <c r="C668" s="980"/>
      <c r="D668" s="980"/>
      <c r="E668" s="980"/>
      <c r="F668" s="980"/>
      <c r="G668" s="980"/>
      <c r="H668" s="980"/>
      <c r="I668" s="980"/>
      <c r="J668" s="980"/>
      <c r="K668" s="980"/>
      <c r="L668" s="980"/>
    </row>
    <row r="669" spans="1:18" s="124" customFormat="1" ht="17.25" customHeight="1" x14ac:dyDescent="0.2">
      <c r="A669" s="897" t="s">
        <v>551</v>
      </c>
      <c r="B669" s="897"/>
      <c r="C669" s="897"/>
      <c r="D669" s="897"/>
      <c r="E669" s="897"/>
      <c r="F669" s="897"/>
      <c r="G669" s="897"/>
      <c r="H669" s="897"/>
      <c r="I669" s="897"/>
      <c r="J669" s="897"/>
      <c r="K669" s="897"/>
      <c r="L669" s="897"/>
    </row>
    <row r="670" spans="1:18" s="124" customFormat="1" ht="18.75" customHeight="1" x14ac:dyDescent="0.2">
      <c r="A670" s="897" t="s">
        <v>618</v>
      </c>
      <c r="B670" s="897"/>
      <c r="C670" s="897"/>
      <c r="D670" s="897"/>
      <c r="E670" s="897"/>
      <c r="F670" s="897"/>
      <c r="G670" s="897"/>
      <c r="H670" s="897"/>
      <c r="I670" s="897"/>
      <c r="J670" s="897"/>
      <c r="K670" s="897"/>
      <c r="L670" s="897"/>
    </row>
    <row r="671" spans="1:18" s="124" customFormat="1" ht="18.75" customHeight="1" x14ac:dyDescent="0.2">
      <c r="A671" s="897" t="s">
        <v>651</v>
      </c>
      <c r="B671" s="897"/>
      <c r="C671" s="897"/>
      <c r="D671" s="897"/>
      <c r="E671" s="897"/>
      <c r="F671" s="897"/>
      <c r="G671" s="897"/>
      <c r="H671" s="897"/>
      <c r="I671" s="897"/>
      <c r="J671" s="897"/>
      <c r="K671" s="897"/>
      <c r="L671" s="897"/>
    </row>
    <row r="672" spans="1:18" s="124" customFormat="1" ht="22.5" customHeight="1" x14ac:dyDescent="0.2">
      <c r="A672" s="897" t="s">
        <v>619</v>
      </c>
      <c r="B672" s="897"/>
      <c r="C672" s="897"/>
      <c r="D672" s="897"/>
      <c r="E672" s="897"/>
      <c r="F672" s="897"/>
      <c r="G672" s="897"/>
      <c r="H672" s="897"/>
      <c r="I672" s="897"/>
      <c r="J672" s="897"/>
      <c r="K672" s="897"/>
      <c r="L672" s="897"/>
    </row>
    <row r="673" spans="1:12" s="124" customFormat="1" ht="6" customHeight="1" x14ac:dyDescent="0.2">
      <c r="A673" s="159"/>
      <c r="B673" s="159"/>
      <c r="C673" s="159"/>
      <c r="D673" s="159"/>
      <c r="E673" s="159"/>
      <c r="F673" s="159"/>
      <c r="G673" s="159"/>
      <c r="H673" s="159"/>
      <c r="I673" s="159"/>
      <c r="J673" s="159"/>
      <c r="K673" s="159"/>
      <c r="L673" s="159"/>
    </row>
    <row r="674" spans="1:12" s="124" customFormat="1" ht="20.25" customHeight="1" x14ac:dyDescent="0.2">
      <c r="A674" s="247" t="s">
        <v>5</v>
      </c>
      <c r="B674" s="474" t="s">
        <v>18</v>
      </c>
      <c r="C674" s="474"/>
      <c r="D674" s="474"/>
      <c r="E674" s="474"/>
      <c r="F674" s="521" t="s">
        <v>7</v>
      </c>
      <c r="G674" s="521"/>
      <c r="H674" s="459" t="s">
        <v>524</v>
      </c>
      <c r="I674" s="459"/>
      <c r="J674" s="459" t="s">
        <v>525</v>
      </c>
      <c r="K674" s="459"/>
      <c r="L674" s="248" t="s">
        <v>19</v>
      </c>
    </row>
    <row r="675" spans="1:12" s="124" customFormat="1" ht="18" customHeight="1" x14ac:dyDescent="0.2">
      <c r="A675" s="820" t="s">
        <v>101</v>
      </c>
      <c r="B675" s="821"/>
      <c r="C675" s="821"/>
      <c r="D675" s="821"/>
      <c r="E675" s="821"/>
      <c r="F675" s="821"/>
      <c r="G675" s="821"/>
      <c r="H675" s="821"/>
      <c r="I675" s="821"/>
      <c r="J675" s="821"/>
      <c r="K675" s="821"/>
      <c r="L675" s="822"/>
    </row>
    <row r="676" spans="1:12" s="124" customFormat="1" ht="30.75" customHeight="1" x14ac:dyDescent="0.25">
      <c r="A676" s="258">
        <v>1</v>
      </c>
      <c r="B676" s="558" t="s">
        <v>456</v>
      </c>
      <c r="C676" s="559"/>
      <c r="D676" s="559"/>
      <c r="E676" s="560"/>
      <c r="F676" s="496" t="s">
        <v>110</v>
      </c>
      <c r="G676" s="911"/>
      <c r="H676" s="498" t="s">
        <v>457</v>
      </c>
      <c r="I676" s="499"/>
      <c r="J676" s="498" t="s">
        <v>457</v>
      </c>
      <c r="K676" s="499"/>
      <c r="L676" s="280" t="s">
        <v>99</v>
      </c>
    </row>
    <row r="677" spans="1:12" s="124" customFormat="1" ht="36" customHeight="1" x14ac:dyDescent="0.25">
      <c r="A677" s="205" t="s">
        <v>10</v>
      </c>
      <c r="B677" s="493" t="s">
        <v>460</v>
      </c>
      <c r="C677" s="494"/>
      <c r="D677" s="494"/>
      <c r="E677" s="495"/>
      <c r="F677" s="460" t="s">
        <v>110</v>
      </c>
      <c r="G677" s="461"/>
      <c r="H677" s="818" t="s">
        <v>458</v>
      </c>
      <c r="I677" s="819"/>
      <c r="J677" s="818" t="s">
        <v>458</v>
      </c>
      <c r="K677" s="819"/>
      <c r="L677" s="286" t="s">
        <v>99</v>
      </c>
    </row>
    <row r="678" spans="1:12" s="124" customFormat="1" ht="23.25" customHeight="1" x14ac:dyDescent="0.25">
      <c r="A678" s="287"/>
      <c r="B678" s="467" t="s">
        <v>94</v>
      </c>
      <c r="C678" s="468"/>
      <c r="D678" s="468"/>
      <c r="E678" s="469"/>
      <c r="F678" s="443" t="s">
        <v>110</v>
      </c>
      <c r="G678" s="454"/>
      <c r="H678" s="467" t="s">
        <v>131</v>
      </c>
      <c r="I678" s="469"/>
      <c r="J678" s="467" t="s">
        <v>131</v>
      </c>
      <c r="K678" s="469"/>
      <c r="L678" s="260" t="s">
        <v>132</v>
      </c>
    </row>
    <row r="679" spans="1:12" s="124" customFormat="1" ht="18.75" customHeight="1" x14ac:dyDescent="0.25">
      <c r="A679" s="287"/>
      <c r="B679" s="467" t="s">
        <v>95</v>
      </c>
      <c r="C679" s="468"/>
      <c r="D679" s="468"/>
      <c r="E679" s="469"/>
      <c r="F679" s="443" t="s">
        <v>110</v>
      </c>
      <c r="G679" s="454"/>
      <c r="H679" s="467">
        <v>0</v>
      </c>
      <c r="I679" s="469"/>
      <c r="J679" s="467">
        <v>0</v>
      </c>
      <c r="K679" s="469"/>
      <c r="L679" s="260" t="s">
        <v>24</v>
      </c>
    </row>
    <row r="680" spans="1:12" s="124" customFormat="1" ht="17.25" customHeight="1" x14ac:dyDescent="0.25">
      <c r="A680" s="287"/>
      <c r="B680" s="467" t="s">
        <v>97</v>
      </c>
      <c r="C680" s="468"/>
      <c r="D680" s="468"/>
      <c r="E680" s="469"/>
      <c r="F680" s="443" t="s">
        <v>110</v>
      </c>
      <c r="G680" s="454"/>
      <c r="H680" s="447" t="s">
        <v>459</v>
      </c>
      <c r="I680" s="448"/>
      <c r="J680" s="447" t="s">
        <v>459</v>
      </c>
      <c r="K680" s="448"/>
      <c r="L680" s="260" t="s">
        <v>99</v>
      </c>
    </row>
    <row r="681" spans="1:12" s="124" customFormat="1" ht="18" customHeight="1" x14ac:dyDescent="0.25">
      <c r="A681" s="287"/>
      <c r="B681" s="467" t="s">
        <v>98</v>
      </c>
      <c r="C681" s="468"/>
      <c r="D681" s="468"/>
      <c r="E681" s="469"/>
      <c r="F681" s="443" t="s">
        <v>110</v>
      </c>
      <c r="G681" s="454"/>
      <c r="H681" s="447" t="s">
        <v>291</v>
      </c>
      <c r="I681" s="448"/>
      <c r="J681" s="447" t="s">
        <v>291</v>
      </c>
      <c r="K681" s="448"/>
      <c r="L681" s="260" t="s">
        <v>99</v>
      </c>
    </row>
    <row r="682" spans="1:12" s="124" customFormat="1" ht="34.5" customHeight="1" x14ac:dyDescent="0.25">
      <c r="A682" s="205" t="s">
        <v>12</v>
      </c>
      <c r="B682" s="493" t="s">
        <v>461</v>
      </c>
      <c r="C682" s="494"/>
      <c r="D682" s="494"/>
      <c r="E682" s="495"/>
      <c r="F682" s="460" t="s">
        <v>110</v>
      </c>
      <c r="G682" s="461"/>
      <c r="H682" s="818" t="s">
        <v>114</v>
      </c>
      <c r="I682" s="819"/>
      <c r="J682" s="818" t="s">
        <v>114</v>
      </c>
      <c r="K682" s="819"/>
      <c r="L682" s="286" t="s">
        <v>99</v>
      </c>
    </row>
    <row r="683" spans="1:12" s="124" customFormat="1" ht="22.5" customHeight="1" x14ac:dyDescent="0.25">
      <c r="A683" s="287"/>
      <c r="B683" s="467" t="s">
        <v>94</v>
      </c>
      <c r="C683" s="468"/>
      <c r="D683" s="468"/>
      <c r="E683" s="469"/>
      <c r="F683" s="443" t="s">
        <v>110</v>
      </c>
      <c r="G683" s="454"/>
      <c r="H683" s="447" t="s">
        <v>114</v>
      </c>
      <c r="I683" s="448"/>
      <c r="J683" s="447" t="s">
        <v>114</v>
      </c>
      <c r="K683" s="448"/>
      <c r="L683" s="260" t="s">
        <v>99</v>
      </c>
    </row>
    <row r="684" spans="1:12" s="124" customFormat="1" ht="18.75" customHeight="1" x14ac:dyDescent="0.25">
      <c r="A684" s="287"/>
      <c r="B684" s="467" t="s">
        <v>95</v>
      </c>
      <c r="C684" s="468"/>
      <c r="D684" s="468"/>
      <c r="E684" s="469"/>
      <c r="F684" s="443" t="s">
        <v>110</v>
      </c>
      <c r="G684" s="454"/>
      <c r="H684" s="447" t="s">
        <v>438</v>
      </c>
      <c r="I684" s="448"/>
      <c r="J684" s="447">
        <v>0</v>
      </c>
      <c r="K684" s="448"/>
      <c r="L684" s="260" t="s">
        <v>24</v>
      </c>
    </row>
    <row r="685" spans="1:12" s="124" customFormat="1" ht="18" customHeight="1" x14ac:dyDescent="0.25">
      <c r="A685" s="287"/>
      <c r="B685" s="467" t="s">
        <v>97</v>
      </c>
      <c r="C685" s="468"/>
      <c r="D685" s="468"/>
      <c r="E685" s="469"/>
      <c r="F685" s="443" t="s">
        <v>110</v>
      </c>
      <c r="G685" s="454"/>
      <c r="H685" s="447">
        <v>0</v>
      </c>
      <c r="I685" s="448"/>
      <c r="J685" s="447">
        <v>0</v>
      </c>
      <c r="K685" s="448"/>
      <c r="L685" s="260" t="s">
        <v>24</v>
      </c>
    </row>
    <row r="686" spans="1:12" s="124" customFormat="1" ht="16.5" customHeight="1" x14ac:dyDescent="0.25">
      <c r="A686" s="287"/>
      <c r="B686" s="467" t="s">
        <v>98</v>
      </c>
      <c r="C686" s="468"/>
      <c r="D686" s="468"/>
      <c r="E686" s="469"/>
      <c r="F686" s="443" t="s">
        <v>110</v>
      </c>
      <c r="G686" s="454"/>
      <c r="H686" s="447">
        <v>0</v>
      </c>
      <c r="I686" s="448"/>
      <c r="J686" s="447">
        <v>0</v>
      </c>
      <c r="K686" s="448"/>
      <c r="L686" s="260" t="s">
        <v>24</v>
      </c>
    </row>
    <row r="687" spans="1:12" s="124" customFormat="1" ht="37.5" customHeight="1" x14ac:dyDescent="0.25">
      <c r="A687" s="205" t="s">
        <v>14</v>
      </c>
      <c r="B687" s="493" t="s">
        <v>462</v>
      </c>
      <c r="C687" s="494"/>
      <c r="D687" s="494"/>
      <c r="E687" s="495"/>
      <c r="F687" s="460" t="s">
        <v>110</v>
      </c>
      <c r="G687" s="461"/>
      <c r="H687" s="818" t="s">
        <v>463</v>
      </c>
      <c r="I687" s="819"/>
      <c r="J687" s="818" t="s">
        <v>463</v>
      </c>
      <c r="K687" s="819"/>
      <c r="L687" s="286" t="s">
        <v>99</v>
      </c>
    </row>
    <row r="688" spans="1:12" s="124" customFormat="1" ht="18.75" customHeight="1" x14ac:dyDescent="0.25">
      <c r="A688" s="287"/>
      <c r="B688" s="467" t="s">
        <v>94</v>
      </c>
      <c r="C688" s="468"/>
      <c r="D688" s="468"/>
      <c r="E688" s="469"/>
      <c r="F688" s="443" t="s">
        <v>110</v>
      </c>
      <c r="G688" s="454"/>
      <c r="H688" s="447" t="s">
        <v>464</v>
      </c>
      <c r="I688" s="448"/>
      <c r="J688" s="447" t="s">
        <v>464</v>
      </c>
      <c r="K688" s="448"/>
      <c r="L688" s="260" t="s">
        <v>99</v>
      </c>
    </row>
    <row r="689" spans="1:12" s="124" customFormat="1" ht="19.5" customHeight="1" x14ac:dyDescent="0.25">
      <c r="A689" s="287"/>
      <c r="B689" s="467" t="s">
        <v>95</v>
      </c>
      <c r="C689" s="468"/>
      <c r="D689" s="468"/>
      <c r="E689" s="469"/>
      <c r="F689" s="443" t="s">
        <v>110</v>
      </c>
      <c r="G689" s="454"/>
      <c r="H689" s="447" t="s">
        <v>114</v>
      </c>
      <c r="I689" s="448"/>
      <c r="J689" s="447" t="s">
        <v>114</v>
      </c>
      <c r="K689" s="448"/>
      <c r="L689" s="260" t="s">
        <v>99</v>
      </c>
    </row>
    <row r="690" spans="1:12" s="124" customFormat="1" ht="19.5" customHeight="1" x14ac:dyDescent="0.25">
      <c r="A690" s="287"/>
      <c r="B690" s="467" t="s">
        <v>97</v>
      </c>
      <c r="C690" s="468"/>
      <c r="D690" s="468"/>
      <c r="E690" s="469"/>
      <c r="F690" s="443" t="s">
        <v>110</v>
      </c>
      <c r="G690" s="454"/>
      <c r="H690" s="447" t="s">
        <v>465</v>
      </c>
      <c r="I690" s="448"/>
      <c r="J690" s="447" t="s">
        <v>465</v>
      </c>
      <c r="K690" s="448"/>
      <c r="L690" s="260" t="s">
        <v>99</v>
      </c>
    </row>
    <row r="691" spans="1:12" s="124" customFormat="1" ht="19.5" customHeight="1" x14ac:dyDescent="0.25">
      <c r="A691" s="287"/>
      <c r="B691" s="467" t="s">
        <v>98</v>
      </c>
      <c r="C691" s="468"/>
      <c r="D691" s="468"/>
      <c r="E691" s="469"/>
      <c r="F691" s="443" t="s">
        <v>110</v>
      </c>
      <c r="G691" s="454"/>
      <c r="H691" s="447" t="s">
        <v>455</v>
      </c>
      <c r="I691" s="448"/>
      <c r="J691" s="447" t="s">
        <v>455</v>
      </c>
      <c r="K691" s="448"/>
      <c r="L691" s="260" t="s">
        <v>99</v>
      </c>
    </row>
    <row r="692" spans="1:12" s="124" customFormat="1" ht="33" customHeight="1" x14ac:dyDescent="0.25">
      <c r="A692" s="258">
        <v>2</v>
      </c>
      <c r="B692" s="946" t="s">
        <v>328</v>
      </c>
      <c r="C692" s="946"/>
      <c r="D692" s="946"/>
      <c r="E692" s="946"/>
      <c r="F692" s="509" t="s">
        <v>21</v>
      </c>
      <c r="G692" s="509"/>
      <c r="H692" s="510">
        <f>H693+H698+H703</f>
        <v>4722</v>
      </c>
      <c r="I692" s="510"/>
      <c r="J692" s="510">
        <f>J693+J698+J703</f>
        <v>4644</v>
      </c>
      <c r="K692" s="510"/>
      <c r="L692" s="231">
        <f>J692/H692*100</f>
        <v>98.3</v>
      </c>
    </row>
    <row r="693" spans="1:12" s="124" customFormat="1" ht="18.75" customHeight="1" x14ac:dyDescent="0.25">
      <c r="A693" s="205" t="s">
        <v>58</v>
      </c>
      <c r="B693" s="480" t="s">
        <v>332</v>
      </c>
      <c r="C693" s="895"/>
      <c r="D693" s="895"/>
      <c r="E693" s="896"/>
      <c r="F693" s="842" t="s">
        <v>21</v>
      </c>
      <c r="G693" s="842"/>
      <c r="H693" s="479">
        <f>H694+H695+H696+H697</f>
        <v>130</v>
      </c>
      <c r="I693" s="479"/>
      <c r="J693" s="479">
        <f>J694+J695+J696+J697</f>
        <v>122</v>
      </c>
      <c r="K693" s="479"/>
      <c r="L693" s="198">
        <f>J693/H693*100</f>
        <v>93.8</v>
      </c>
    </row>
    <row r="694" spans="1:12" s="124" customFormat="1" ht="18" customHeight="1" x14ac:dyDescent="0.25">
      <c r="A694" s="288"/>
      <c r="B694" s="949" t="s">
        <v>94</v>
      </c>
      <c r="C694" s="949"/>
      <c r="D694" s="949"/>
      <c r="E694" s="949"/>
      <c r="F694" s="950" t="s">
        <v>21</v>
      </c>
      <c r="G694" s="950"/>
      <c r="H694" s="536">
        <v>0</v>
      </c>
      <c r="I694" s="536"/>
      <c r="J694" s="536">
        <v>0</v>
      </c>
      <c r="K694" s="536"/>
      <c r="L694" s="290" t="s">
        <v>24</v>
      </c>
    </row>
    <row r="695" spans="1:12" s="124" customFormat="1" ht="20.25" customHeight="1" x14ac:dyDescent="0.25">
      <c r="A695" s="247"/>
      <c r="B695" s="467" t="s">
        <v>95</v>
      </c>
      <c r="C695" s="570"/>
      <c r="D695" s="570"/>
      <c r="E695" s="511"/>
      <c r="F695" s="533" t="s">
        <v>21</v>
      </c>
      <c r="G695" s="834"/>
      <c r="H695" s="507">
        <v>0</v>
      </c>
      <c r="I695" s="827"/>
      <c r="J695" s="507">
        <v>0</v>
      </c>
      <c r="K695" s="827"/>
      <c r="L695" s="107" t="s">
        <v>24</v>
      </c>
    </row>
    <row r="696" spans="1:12" s="124" customFormat="1" ht="18" customHeight="1" x14ac:dyDescent="0.25">
      <c r="A696" s="247"/>
      <c r="B696" s="467" t="s">
        <v>97</v>
      </c>
      <c r="C696" s="570"/>
      <c r="D696" s="570"/>
      <c r="E696" s="511"/>
      <c r="F696" s="533" t="s">
        <v>21</v>
      </c>
      <c r="G696" s="834"/>
      <c r="H696" s="507">
        <v>109</v>
      </c>
      <c r="I696" s="827"/>
      <c r="J696" s="507">
        <v>103</v>
      </c>
      <c r="K696" s="827"/>
      <c r="L696" s="107">
        <f>J696/H696*100</f>
        <v>94.5</v>
      </c>
    </row>
    <row r="697" spans="1:12" s="124" customFormat="1" ht="18.75" customHeight="1" x14ac:dyDescent="0.25">
      <c r="A697" s="247"/>
      <c r="B697" s="467" t="s">
        <v>620</v>
      </c>
      <c r="C697" s="570"/>
      <c r="D697" s="570"/>
      <c r="E697" s="511"/>
      <c r="F697" s="533" t="s">
        <v>21</v>
      </c>
      <c r="G697" s="834"/>
      <c r="H697" s="507">
        <v>21</v>
      </c>
      <c r="I697" s="827"/>
      <c r="J697" s="507">
        <v>19</v>
      </c>
      <c r="K697" s="827"/>
      <c r="L697" s="107">
        <f>J697/H697*100</f>
        <v>90.5</v>
      </c>
    </row>
    <row r="698" spans="1:12" s="124" customFormat="1" ht="18" customHeight="1" x14ac:dyDescent="0.25">
      <c r="A698" s="291" t="s">
        <v>59</v>
      </c>
      <c r="B698" s="480" t="s">
        <v>621</v>
      </c>
      <c r="C698" s="662"/>
      <c r="D698" s="662"/>
      <c r="E698" s="531"/>
      <c r="F698" s="519" t="s">
        <v>21</v>
      </c>
      <c r="G698" s="520"/>
      <c r="H698" s="951">
        <f>SUM(H699:I702)</f>
        <v>34</v>
      </c>
      <c r="I698" s="952"/>
      <c r="J698" s="951">
        <f>SUM(J699:K702)</f>
        <v>26</v>
      </c>
      <c r="K698" s="952"/>
      <c r="L698" s="107">
        <f t="shared" ref="L698:L699" si="32">J698/H698*100</f>
        <v>76.5</v>
      </c>
    </row>
    <row r="699" spans="1:12" s="124" customFormat="1" ht="18.75" customHeight="1" x14ac:dyDescent="0.25">
      <c r="A699" s="247"/>
      <c r="B699" s="467" t="s">
        <v>94</v>
      </c>
      <c r="C699" s="468"/>
      <c r="D699" s="468"/>
      <c r="E699" s="469"/>
      <c r="F699" s="533" t="s">
        <v>21</v>
      </c>
      <c r="G699" s="534"/>
      <c r="H699" s="507">
        <v>34</v>
      </c>
      <c r="I699" s="508"/>
      <c r="J699" s="507">
        <v>26</v>
      </c>
      <c r="K699" s="508"/>
      <c r="L699" s="107">
        <f t="shared" si="32"/>
        <v>76.5</v>
      </c>
    </row>
    <row r="700" spans="1:12" s="124" customFormat="1" ht="18.75" customHeight="1" x14ac:dyDescent="0.25">
      <c r="A700" s="247"/>
      <c r="B700" s="467" t="s">
        <v>95</v>
      </c>
      <c r="C700" s="468"/>
      <c r="D700" s="468"/>
      <c r="E700" s="469"/>
      <c r="F700" s="533" t="s">
        <v>21</v>
      </c>
      <c r="G700" s="534"/>
      <c r="H700" s="507">
        <v>0</v>
      </c>
      <c r="I700" s="508"/>
      <c r="J700" s="507">
        <v>0</v>
      </c>
      <c r="K700" s="508"/>
      <c r="L700" s="107" t="s">
        <v>24</v>
      </c>
    </row>
    <row r="701" spans="1:12" s="124" customFormat="1" ht="18.75" customHeight="1" x14ac:dyDescent="0.25">
      <c r="A701" s="247"/>
      <c r="B701" s="467" t="s">
        <v>97</v>
      </c>
      <c r="C701" s="468"/>
      <c r="D701" s="468"/>
      <c r="E701" s="469"/>
      <c r="F701" s="533" t="s">
        <v>21</v>
      </c>
      <c r="G701" s="534"/>
      <c r="H701" s="507">
        <v>0</v>
      </c>
      <c r="I701" s="508"/>
      <c r="J701" s="507">
        <v>0</v>
      </c>
      <c r="K701" s="508"/>
      <c r="L701" s="107" t="s">
        <v>24</v>
      </c>
    </row>
    <row r="702" spans="1:12" s="124" customFormat="1" ht="18" customHeight="1" x14ac:dyDescent="0.25">
      <c r="A702" s="247"/>
      <c r="B702" s="455" t="s">
        <v>98</v>
      </c>
      <c r="C702" s="455"/>
      <c r="D702" s="455"/>
      <c r="E702" s="455"/>
      <c r="F702" s="533" t="s">
        <v>21</v>
      </c>
      <c r="G702" s="534"/>
      <c r="H702" s="507">
        <v>0</v>
      </c>
      <c r="I702" s="508"/>
      <c r="J702" s="507">
        <v>0</v>
      </c>
      <c r="K702" s="508"/>
      <c r="L702" s="107" t="s">
        <v>24</v>
      </c>
    </row>
    <row r="703" spans="1:12" s="124" customFormat="1" ht="18.75" customHeight="1" x14ac:dyDescent="0.25">
      <c r="A703" s="291" t="s">
        <v>70</v>
      </c>
      <c r="B703" s="480" t="s">
        <v>330</v>
      </c>
      <c r="C703" s="662"/>
      <c r="D703" s="662"/>
      <c r="E703" s="531"/>
      <c r="F703" s="519"/>
      <c r="G703" s="520"/>
      <c r="H703" s="470">
        <f>SUM(H704:I707)</f>
        <v>4558</v>
      </c>
      <c r="I703" s="947"/>
      <c r="J703" s="470">
        <f>SUM(J704:K707)</f>
        <v>4496</v>
      </c>
      <c r="K703" s="947"/>
      <c r="L703" s="107">
        <f t="shared" ref="L703:L707" si="33">J703/H703*100</f>
        <v>98.6</v>
      </c>
    </row>
    <row r="704" spans="1:12" s="125" customFormat="1" ht="17.25" customHeight="1" x14ac:dyDescent="0.25">
      <c r="A704" s="247"/>
      <c r="B704" s="467" t="s">
        <v>94</v>
      </c>
      <c r="C704" s="468"/>
      <c r="D704" s="468"/>
      <c r="E704" s="469"/>
      <c r="F704" s="533" t="s">
        <v>21</v>
      </c>
      <c r="G704" s="534"/>
      <c r="H704" s="465">
        <v>3178</v>
      </c>
      <c r="I704" s="524"/>
      <c r="J704" s="465">
        <v>3124</v>
      </c>
      <c r="K704" s="524"/>
      <c r="L704" s="107">
        <f t="shared" si="33"/>
        <v>98.3</v>
      </c>
    </row>
    <row r="705" spans="1:12" s="125" customFormat="1" ht="18" customHeight="1" x14ac:dyDescent="0.25">
      <c r="A705" s="247"/>
      <c r="B705" s="467" t="s">
        <v>95</v>
      </c>
      <c r="C705" s="468"/>
      <c r="D705" s="468"/>
      <c r="E705" s="469"/>
      <c r="F705" s="533" t="s">
        <v>21</v>
      </c>
      <c r="G705" s="534"/>
      <c r="H705" s="465">
        <v>33</v>
      </c>
      <c r="I705" s="524"/>
      <c r="J705" s="465">
        <v>33</v>
      </c>
      <c r="K705" s="524"/>
      <c r="L705" s="107">
        <f t="shared" si="33"/>
        <v>100</v>
      </c>
    </row>
    <row r="706" spans="1:12" s="125" customFormat="1" ht="18" customHeight="1" x14ac:dyDescent="0.25">
      <c r="A706" s="247"/>
      <c r="B706" s="467" t="s">
        <v>97</v>
      </c>
      <c r="C706" s="468"/>
      <c r="D706" s="468"/>
      <c r="E706" s="469"/>
      <c r="F706" s="533" t="s">
        <v>21</v>
      </c>
      <c r="G706" s="534"/>
      <c r="H706" s="465">
        <v>720</v>
      </c>
      <c r="I706" s="524"/>
      <c r="J706" s="465">
        <v>725</v>
      </c>
      <c r="K706" s="524"/>
      <c r="L706" s="107">
        <f t="shared" si="33"/>
        <v>100.7</v>
      </c>
    </row>
    <row r="707" spans="1:12" s="125" customFormat="1" ht="20.25" customHeight="1" x14ac:dyDescent="0.25">
      <c r="A707" s="247"/>
      <c r="B707" s="455" t="s">
        <v>98</v>
      </c>
      <c r="C707" s="455"/>
      <c r="D707" s="455"/>
      <c r="E707" s="455"/>
      <c r="F707" s="533" t="s">
        <v>21</v>
      </c>
      <c r="G707" s="534"/>
      <c r="H707" s="465">
        <v>627</v>
      </c>
      <c r="I707" s="524"/>
      <c r="J707" s="465">
        <v>614</v>
      </c>
      <c r="K707" s="524"/>
      <c r="L707" s="107">
        <f t="shared" si="33"/>
        <v>97.9</v>
      </c>
    </row>
    <row r="708" spans="1:12" s="125" customFormat="1" ht="30.75" customHeight="1" x14ac:dyDescent="0.25">
      <c r="A708" s="258">
        <v>3</v>
      </c>
      <c r="B708" s="505" t="s">
        <v>422</v>
      </c>
      <c r="C708" s="505"/>
      <c r="D708" s="505"/>
      <c r="E708" s="505"/>
      <c r="F708" s="509" t="s">
        <v>85</v>
      </c>
      <c r="G708" s="509"/>
      <c r="H708" s="510">
        <f>H709+H714+I724</f>
        <v>36</v>
      </c>
      <c r="I708" s="510"/>
      <c r="J708" s="510">
        <f>J709+J714+K724</f>
        <v>28</v>
      </c>
      <c r="K708" s="510"/>
      <c r="L708" s="231">
        <f>J708/H708*100</f>
        <v>77.8</v>
      </c>
    </row>
    <row r="709" spans="1:12" s="125" customFormat="1" ht="32.25" customHeight="1" x14ac:dyDescent="0.25">
      <c r="A709" s="205" t="s">
        <v>276</v>
      </c>
      <c r="B709" s="480" t="s">
        <v>622</v>
      </c>
      <c r="C709" s="662"/>
      <c r="D709" s="662"/>
      <c r="E709" s="531"/>
      <c r="F709" s="460" t="s">
        <v>85</v>
      </c>
      <c r="G709" s="461"/>
      <c r="H709" s="470">
        <f>SUM(H710:I713)</f>
        <v>2</v>
      </c>
      <c r="I709" s="471"/>
      <c r="J709" s="470">
        <f>SUM(J710:K713)</f>
        <v>1</v>
      </c>
      <c r="K709" s="506"/>
      <c r="L709" s="198">
        <f>J709/H709*100</f>
        <v>50</v>
      </c>
    </row>
    <row r="710" spans="1:12" s="125" customFormat="1" ht="24" customHeight="1" x14ac:dyDescent="0.25">
      <c r="A710" s="246"/>
      <c r="B710" s="467" t="s">
        <v>658</v>
      </c>
      <c r="C710" s="468"/>
      <c r="D710" s="468"/>
      <c r="E710" s="469"/>
      <c r="F710" s="443" t="s">
        <v>85</v>
      </c>
      <c r="G710" s="454"/>
      <c r="H710" s="400"/>
      <c r="I710" s="292">
        <v>1</v>
      </c>
      <c r="J710" s="465">
        <v>0</v>
      </c>
      <c r="K710" s="511"/>
      <c r="L710" s="259" t="s">
        <v>24</v>
      </c>
    </row>
    <row r="711" spans="1:12" s="125" customFormat="1" ht="18.75" customHeight="1" x14ac:dyDescent="0.25">
      <c r="A711" s="246"/>
      <c r="B711" s="467" t="s">
        <v>95</v>
      </c>
      <c r="C711" s="468"/>
      <c r="D711" s="468"/>
      <c r="E711" s="469"/>
      <c r="F711" s="443" t="s">
        <v>85</v>
      </c>
      <c r="G711" s="454"/>
      <c r="H711" s="242"/>
      <c r="I711" s="292">
        <v>0</v>
      </c>
      <c r="J711" s="465">
        <v>0</v>
      </c>
      <c r="K711" s="511"/>
      <c r="L711" s="259" t="s">
        <v>24</v>
      </c>
    </row>
    <row r="712" spans="1:12" s="125" customFormat="1" ht="18" customHeight="1" x14ac:dyDescent="0.25">
      <c r="A712" s="246"/>
      <c r="B712" s="467" t="s">
        <v>97</v>
      </c>
      <c r="C712" s="468"/>
      <c r="D712" s="468"/>
      <c r="E712" s="469"/>
      <c r="F712" s="443" t="s">
        <v>85</v>
      </c>
      <c r="G712" s="454"/>
      <c r="H712" s="242"/>
      <c r="I712" s="292">
        <v>0</v>
      </c>
      <c r="J712" s="465">
        <v>0</v>
      </c>
      <c r="K712" s="511"/>
      <c r="L712" s="259" t="s">
        <v>24</v>
      </c>
    </row>
    <row r="713" spans="1:12" s="125" customFormat="1" ht="18.75" customHeight="1" x14ac:dyDescent="0.25">
      <c r="A713" s="246"/>
      <c r="B713" s="455" t="s">
        <v>98</v>
      </c>
      <c r="C713" s="455"/>
      <c r="D713" s="455"/>
      <c r="E713" s="455"/>
      <c r="F713" s="443" t="s">
        <v>85</v>
      </c>
      <c r="G713" s="454"/>
      <c r="H713" s="464">
        <v>1</v>
      </c>
      <c r="I713" s="955"/>
      <c r="J713" s="464">
        <v>1</v>
      </c>
      <c r="K713" s="955"/>
      <c r="L713" s="259">
        <f>J713/H713*100</f>
        <v>100</v>
      </c>
    </row>
    <row r="714" spans="1:12" s="125" customFormat="1" ht="31.5" customHeight="1" x14ac:dyDescent="0.25">
      <c r="A714" s="205" t="s">
        <v>277</v>
      </c>
      <c r="B714" s="628" t="s">
        <v>417</v>
      </c>
      <c r="C714" s="959"/>
      <c r="D714" s="959"/>
      <c r="E714" s="960"/>
      <c r="F714" s="460" t="s">
        <v>85</v>
      </c>
      <c r="G714" s="461"/>
      <c r="H714" s="470">
        <f>SUM(H715:I718)</f>
        <v>32</v>
      </c>
      <c r="I714" s="471"/>
      <c r="J714" s="470">
        <f>SUM(J715:K718)</f>
        <v>25</v>
      </c>
      <c r="K714" s="506"/>
      <c r="L714" s="198">
        <f>J714/H714*100</f>
        <v>78.099999999999994</v>
      </c>
    </row>
    <row r="715" spans="1:12" s="125" customFormat="1" ht="34.5" hidden="1" customHeight="1" x14ac:dyDescent="0.25">
      <c r="A715" s="246"/>
      <c r="B715" s="467" t="s">
        <v>94</v>
      </c>
      <c r="C715" s="468"/>
      <c r="D715" s="468"/>
      <c r="E715" s="469"/>
      <c r="F715" s="443" t="s">
        <v>85</v>
      </c>
      <c r="G715" s="454"/>
      <c r="H715" s="242"/>
      <c r="I715" s="292">
        <v>6</v>
      </c>
      <c r="J715" s="465">
        <v>6</v>
      </c>
      <c r="K715" s="511"/>
      <c r="L715" s="259">
        <f t="shared" ref="L715:L750" si="34">J715/I715*100</f>
        <v>100</v>
      </c>
    </row>
    <row r="716" spans="1:12" s="125" customFormat="1" ht="19.5" hidden="1" customHeight="1" x14ac:dyDescent="0.25">
      <c r="A716" s="246"/>
      <c r="B716" s="467" t="s">
        <v>95</v>
      </c>
      <c r="C716" s="468"/>
      <c r="D716" s="468"/>
      <c r="E716" s="469"/>
      <c r="F716" s="443" t="s">
        <v>85</v>
      </c>
      <c r="G716" s="454"/>
      <c r="H716" s="242"/>
      <c r="I716" s="292">
        <v>1</v>
      </c>
      <c r="J716" s="465">
        <v>1</v>
      </c>
      <c r="K716" s="511"/>
      <c r="L716" s="259">
        <f t="shared" si="34"/>
        <v>100</v>
      </c>
    </row>
    <row r="717" spans="1:12" s="125" customFormat="1" ht="19.5" hidden="1" customHeight="1" x14ac:dyDescent="0.25">
      <c r="A717" s="246"/>
      <c r="B717" s="467" t="s">
        <v>623</v>
      </c>
      <c r="C717" s="468"/>
      <c r="D717" s="468"/>
      <c r="E717" s="469"/>
      <c r="F717" s="443" t="s">
        <v>85</v>
      </c>
      <c r="G717" s="454"/>
      <c r="H717" s="242"/>
      <c r="I717" s="292">
        <v>17</v>
      </c>
      <c r="J717" s="465">
        <v>11</v>
      </c>
      <c r="K717" s="511"/>
      <c r="L717" s="259">
        <f t="shared" si="34"/>
        <v>64.7</v>
      </c>
    </row>
    <row r="718" spans="1:12" s="125" customFormat="1" ht="19.5" hidden="1" customHeight="1" x14ac:dyDescent="0.25">
      <c r="A718" s="246"/>
      <c r="B718" s="467" t="s">
        <v>624</v>
      </c>
      <c r="C718" s="468"/>
      <c r="D718" s="468"/>
      <c r="E718" s="469"/>
      <c r="F718" s="443" t="s">
        <v>85</v>
      </c>
      <c r="G718" s="454"/>
      <c r="H718" s="242"/>
      <c r="I718" s="292">
        <v>8</v>
      </c>
      <c r="J718" s="465">
        <v>7</v>
      </c>
      <c r="K718" s="511"/>
      <c r="L718" s="259">
        <f t="shared" si="34"/>
        <v>87.5</v>
      </c>
    </row>
    <row r="719" spans="1:12" s="125" customFormat="1" ht="19.5" hidden="1" customHeight="1" x14ac:dyDescent="0.25">
      <c r="A719" s="205" t="s">
        <v>227</v>
      </c>
      <c r="B719" s="628" t="s">
        <v>321</v>
      </c>
      <c r="C719" s="683"/>
      <c r="D719" s="683"/>
      <c r="E719" s="629"/>
      <c r="F719" s="460" t="s">
        <v>85</v>
      </c>
      <c r="G719" s="461"/>
      <c r="H719" s="470">
        <f>SUM(H720:I723)</f>
        <v>32</v>
      </c>
      <c r="I719" s="504"/>
      <c r="J719" s="470">
        <f>SUM(J720:K723)</f>
        <v>25</v>
      </c>
      <c r="K719" s="504"/>
      <c r="L719" s="198">
        <f>J719/H719*100</f>
        <v>78.099999999999994</v>
      </c>
    </row>
    <row r="720" spans="1:12" s="125" customFormat="1" ht="18" customHeight="1" x14ac:dyDescent="0.25">
      <c r="A720" s="246"/>
      <c r="B720" s="467" t="s">
        <v>94</v>
      </c>
      <c r="C720" s="468"/>
      <c r="D720" s="468"/>
      <c r="E720" s="469"/>
      <c r="F720" s="460" t="s">
        <v>85</v>
      </c>
      <c r="G720" s="461"/>
      <c r="H720" s="242"/>
      <c r="I720" s="292">
        <v>6</v>
      </c>
      <c r="J720" s="465">
        <v>6</v>
      </c>
      <c r="K720" s="466"/>
      <c r="L720" s="259">
        <f t="shared" si="34"/>
        <v>100</v>
      </c>
    </row>
    <row r="721" spans="1:19" s="125" customFormat="1" ht="19.5" customHeight="1" x14ac:dyDescent="0.25">
      <c r="A721" s="246"/>
      <c r="B721" s="467" t="s">
        <v>95</v>
      </c>
      <c r="C721" s="468"/>
      <c r="D721" s="468"/>
      <c r="E721" s="469"/>
      <c r="F721" s="460" t="s">
        <v>85</v>
      </c>
      <c r="G721" s="461"/>
      <c r="H721" s="242"/>
      <c r="I721" s="292">
        <v>1</v>
      </c>
      <c r="J721" s="465">
        <v>1</v>
      </c>
      <c r="K721" s="466"/>
      <c r="L721" s="394">
        <f t="shared" si="34"/>
        <v>100</v>
      </c>
    </row>
    <row r="722" spans="1:19" s="125" customFormat="1" ht="23.25" customHeight="1" x14ac:dyDescent="0.25">
      <c r="A722" s="246"/>
      <c r="B722" s="467" t="s">
        <v>623</v>
      </c>
      <c r="C722" s="468"/>
      <c r="D722" s="468"/>
      <c r="E722" s="469"/>
      <c r="F722" s="460" t="s">
        <v>85</v>
      </c>
      <c r="G722" s="461"/>
      <c r="H722" s="242"/>
      <c r="I722" s="292">
        <v>17</v>
      </c>
      <c r="J722" s="465">
        <v>11</v>
      </c>
      <c r="K722" s="466"/>
      <c r="L722" s="394">
        <f t="shared" si="34"/>
        <v>64.7</v>
      </c>
    </row>
    <row r="723" spans="1:19" s="125" customFormat="1" ht="19.5" customHeight="1" x14ac:dyDescent="0.25">
      <c r="A723" s="246"/>
      <c r="B723" s="467" t="s">
        <v>624</v>
      </c>
      <c r="C723" s="468"/>
      <c r="D723" s="468"/>
      <c r="E723" s="469"/>
      <c r="F723" s="460" t="s">
        <v>85</v>
      </c>
      <c r="G723" s="461"/>
      <c r="H723" s="242"/>
      <c r="I723" s="292">
        <v>8</v>
      </c>
      <c r="J723" s="465">
        <v>7</v>
      </c>
      <c r="K723" s="466"/>
      <c r="L723" s="259">
        <f t="shared" si="34"/>
        <v>87.5</v>
      </c>
    </row>
    <row r="724" spans="1:19" s="125" customFormat="1" ht="29.25" customHeight="1" x14ac:dyDescent="0.25">
      <c r="A724" s="191" t="s">
        <v>329</v>
      </c>
      <c r="B724" s="683" t="s">
        <v>423</v>
      </c>
      <c r="C724" s="683"/>
      <c r="D724" s="683"/>
      <c r="E724" s="629"/>
      <c r="F724" s="460" t="s">
        <v>85</v>
      </c>
      <c r="G724" s="461"/>
      <c r="H724" s="284"/>
      <c r="I724" s="293">
        <f>SUM(I725:I728)</f>
        <v>2</v>
      </c>
      <c r="J724" s="284"/>
      <c r="K724" s="294">
        <f>SUM(J725:K728)</f>
        <v>2</v>
      </c>
      <c r="L724" s="198">
        <f>K724/I724*100</f>
        <v>100</v>
      </c>
    </row>
    <row r="725" spans="1:19" s="125" customFormat="1" ht="18.75" customHeight="1" x14ac:dyDescent="0.25">
      <c r="A725" s="240"/>
      <c r="B725" s="467" t="s">
        <v>94</v>
      </c>
      <c r="C725" s="468"/>
      <c r="D725" s="468"/>
      <c r="E725" s="469"/>
      <c r="F725" s="443" t="s">
        <v>85</v>
      </c>
      <c r="G725" s="454"/>
      <c r="H725" s="242"/>
      <c r="I725" s="292">
        <v>1</v>
      </c>
      <c r="J725" s="242"/>
      <c r="K725" s="243">
        <v>1</v>
      </c>
      <c r="L725" s="259">
        <f>K725/I725*100</f>
        <v>100</v>
      </c>
    </row>
    <row r="726" spans="1:19" s="125" customFormat="1" ht="18.75" customHeight="1" x14ac:dyDescent="0.25">
      <c r="A726" s="240"/>
      <c r="B726" s="467" t="s">
        <v>95</v>
      </c>
      <c r="C726" s="468"/>
      <c r="D726" s="468"/>
      <c r="E726" s="469"/>
      <c r="F726" s="443" t="s">
        <v>85</v>
      </c>
      <c r="G726" s="454"/>
      <c r="H726" s="242"/>
      <c r="I726" s="292">
        <v>0</v>
      </c>
      <c r="J726" s="242"/>
      <c r="K726" s="243">
        <v>0</v>
      </c>
      <c r="L726" s="259" t="s">
        <v>24</v>
      </c>
    </row>
    <row r="727" spans="1:19" s="125" customFormat="1" ht="18.75" customHeight="1" x14ac:dyDescent="0.25">
      <c r="A727" s="240"/>
      <c r="B727" s="467" t="s">
        <v>97</v>
      </c>
      <c r="C727" s="468"/>
      <c r="D727" s="468"/>
      <c r="E727" s="469"/>
      <c r="F727" s="443" t="s">
        <v>85</v>
      </c>
      <c r="G727" s="454"/>
      <c r="H727" s="242"/>
      <c r="I727" s="292">
        <v>0</v>
      </c>
      <c r="J727" s="242"/>
      <c r="K727" s="243">
        <v>0</v>
      </c>
      <c r="L727" s="259" t="s">
        <v>24</v>
      </c>
    </row>
    <row r="728" spans="1:19" s="125" customFormat="1" ht="18" customHeight="1" x14ac:dyDescent="0.25">
      <c r="A728" s="240"/>
      <c r="B728" s="467" t="s">
        <v>98</v>
      </c>
      <c r="C728" s="468"/>
      <c r="D728" s="468"/>
      <c r="E728" s="469"/>
      <c r="F728" s="443" t="s">
        <v>85</v>
      </c>
      <c r="G728" s="454"/>
      <c r="H728" s="242"/>
      <c r="I728" s="292">
        <v>1</v>
      </c>
      <c r="J728" s="242"/>
      <c r="K728" s="243">
        <v>1</v>
      </c>
      <c r="L728" s="259">
        <f>K728/I728*100</f>
        <v>100</v>
      </c>
    </row>
    <row r="729" spans="1:19" s="125" customFormat="1" ht="33" customHeight="1" x14ac:dyDescent="0.25">
      <c r="A729" s="241">
        <v>4</v>
      </c>
      <c r="B729" s="490" t="s">
        <v>424</v>
      </c>
      <c r="C729" s="491"/>
      <c r="D729" s="491"/>
      <c r="E729" s="492"/>
      <c r="F729" s="708"/>
      <c r="G729" s="643"/>
      <c r="H729" s="488"/>
      <c r="I729" s="523"/>
      <c r="J729" s="498"/>
      <c r="K729" s="835"/>
      <c r="L729" s="231"/>
    </row>
    <row r="730" spans="1:19" s="125" customFormat="1" ht="18" customHeight="1" x14ac:dyDescent="0.25">
      <c r="A730" s="241"/>
      <c r="B730" s="467" t="s">
        <v>625</v>
      </c>
      <c r="C730" s="514"/>
      <c r="D730" s="514"/>
      <c r="E730" s="471"/>
      <c r="F730" s="443" t="s">
        <v>421</v>
      </c>
      <c r="G730" s="454"/>
      <c r="H730" s="242"/>
      <c r="I730" s="245" t="s">
        <v>554</v>
      </c>
      <c r="J730" s="256"/>
      <c r="K730" s="257" t="s">
        <v>507</v>
      </c>
      <c r="L730" s="259" t="s">
        <v>558</v>
      </c>
      <c r="P730" s="953"/>
      <c r="Q730" s="954"/>
      <c r="R730" s="954"/>
      <c r="S730" s="954"/>
    </row>
    <row r="731" spans="1:19" s="125" customFormat="1" ht="19.5" customHeight="1" x14ac:dyDescent="0.25">
      <c r="A731" s="241"/>
      <c r="B731" s="467" t="s">
        <v>480</v>
      </c>
      <c r="C731" s="514"/>
      <c r="D731" s="514"/>
      <c r="E731" s="471"/>
      <c r="F731" s="443" t="s">
        <v>421</v>
      </c>
      <c r="G731" s="454"/>
      <c r="H731" s="256"/>
      <c r="I731" s="257" t="s">
        <v>555</v>
      </c>
      <c r="J731" s="256"/>
      <c r="K731" s="257" t="s">
        <v>556</v>
      </c>
      <c r="L731" s="259" t="s">
        <v>559</v>
      </c>
    </row>
    <row r="732" spans="1:19" s="125" customFormat="1" ht="18.75" customHeight="1" x14ac:dyDescent="0.25">
      <c r="A732" s="241"/>
      <c r="B732" s="467" t="s">
        <v>626</v>
      </c>
      <c r="C732" s="514"/>
      <c r="D732" s="514"/>
      <c r="E732" s="471"/>
      <c r="F732" s="443" t="s">
        <v>421</v>
      </c>
      <c r="G732" s="454"/>
      <c r="H732" s="256"/>
      <c r="I732" s="257" t="s">
        <v>466</v>
      </c>
      <c r="J732" s="256"/>
      <c r="K732" s="257" t="s">
        <v>426</v>
      </c>
      <c r="L732" s="259" t="s">
        <v>24</v>
      </c>
    </row>
    <row r="733" spans="1:19" s="125" customFormat="1" ht="18" customHeight="1" x14ac:dyDescent="0.25">
      <c r="A733" s="241"/>
      <c r="B733" s="467" t="s">
        <v>627</v>
      </c>
      <c r="C733" s="514"/>
      <c r="D733" s="514"/>
      <c r="E733" s="471"/>
      <c r="F733" s="443" t="s">
        <v>421</v>
      </c>
      <c r="G733" s="454"/>
      <c r="H733" s="256"/>
      <c r="I733" s="257" t="s">
        <v>557</v>
      </c>
      <c r="J733" s="447" t="s">
        <v>426</v>
      </c>
      <c r="K733" s="448"/>
      <c r="L733" s="259" t="s">
        <v>24</v>
      </c>
    </row>
    <row r="734" spans="1:19" s="125" customFormat="1" ht="34.5" customHeight="1" x14ac:dyDescent="0.25">
      <c r="A734" s="203" t="s">
        <v>142</v>
      </c>
      <c r="B734" s="490" t="s">
        <v>340</v>
      </c>
      <c r="C734" s="825"/>
      <c r="D734" s="825"/>
      <c r="E734" s="826"/>
      <c r="F734" s="496" t="s">
        <v>21</v>
      </c>
      <c r="G734" s="527"/>
      <c r="H734" s="522">
        <f>SUM(H735:I738)</f>
        <v>350</v>
      </c>
      <c r="I734" s="523"/>
      <c r="J734" s="690">
        <f>J735+J736+J737+J738</f>
        <v>323</v>
      </c>
      <c r="K734" s="691"/>
      <c r="L734" s="216">
        <f>J734/H734*100</f>
        <v>92.3</v>
      </c>
    </row>
    <row r="735" spans="1:19" s="125" customFormat="1" ht="19.5" customHeight="1" x14ac:dyDescent="0.25">
      <c r="A735" s="205"/>
      <c r="B735" s="467" t="s">
        <v>94</v>
      </c>
      <c r="C735" s="468"/>
      <c r="D735" s="468"/>
      <c r="E735" s="469"/>
      <c r="F735" s="460" t="s">
        <v>21</v>
      </c>
      <c r="G735" s="520"/>
      <c r="H735" s="535">
        <v>72</v>
      </c>
      <c r="I735" s="471"/>
      <c r="J735" s="507">
        <v>74</v>
      </c>
      <c r="K735" s="525"/>
      <c r="L735" s="259">
        <f>J735/H735*100</f>
        <v>102.8</v>
      </c>
    </row>
    <row r="736" spans="1:19" s="125" customFormat="1" ht="19.5" customHeight="1" x14ac:dyDescent="0.25">
      <c r="A736" s="205"/>
      <c r="B736" s="467" t="s">
        <v>628</v>
      </c>
      <c r="C736" s="468"/>
      <c r="D736" s="468"/>
      <c r="E736" s="469"/>
      <c r="F736" s="460" t="s">
        <v>21</v>
      </c>
      <c r="G736" s="520"/>
      <c r="H736" s="535">
        <v>13</v>
      </c>
      <c r="I736" s="471"/>
      <c r="J736" s="507">
        <v>15</v>
      </c>
      <c r="K736" s="525"/>
      <c r="L736" s="259">
        <f t="shared" ref="L736:L738" si="35">J736/H736*100</f>
        <v>115.4</v>
      </c>
    </row>
    <row r="737" spans="1:12" s="125" customFormat="1" ht="19.5" customHeight="1" x14ac:dyDescent="0.25">
      <c r="A737" s="205"/>
      <c r="B737" s="467" t="s">
        <v>629</v>
      </c>
      <c r="C737" s="468"/>
      <c r="D737" s="468"/>
      <c r="E737" s="469"/>
      <c r="F737" s="460" t="s">
        <v>21</v>
      </c>
      <c r="G737" s="520"/>
      <c r="H737" s="535">
        <v>140</v>
      </c>
      <c r="I737" s="471"/>
      <c r="J737" s="507">
        <v>108</v>
      </c>
      <c r="K737" s="525"/>
      <c r="L737" s="259">
        <f t="shared" si="35"/>
        <v>77.099999999999994</v>
      </c>
    </row>
    <row r="738" spans="1:12" s="125" customFormat="1" ht="19.5" customHeight="1" x14ac:dyDescent="0.25">
      <c r="A738" s="295"/>
      <c r="B738" s="659" t="s">
        <v>98</v>
      </c>
      <c r="C738" s="660"/>
      <c r="D738" s="660"/>
      <c r="E738" s="661"/>
      <c r="F738" s="830" t="s">
        <v>21</v>
      </c>
      <c r="G738" s="831"/>
      <c r="H738" s="832">
        <v>125</v>
      </c>
      <c r="I738" s="833"/>
      <c r="J738" s="828">
        <v>126</v>
      </c>
      <c r="K738" s="829"/>
      <c r="L738" s="290">
        <f t="shared" si="35"/>
        <v>100.8</v>
      </c>
    </row>
    <row r="739" spans="1:12" s="125" customFormat="1" ht="25.5" customHeight="1" x14ac:dyDescent="0.25">
      <c r="A739" s="441" t="s">
        <v>630</v>
      </c>
      <c r="B739" s="958"/>
      <c r="C739" s="958"/>
      <c r="D739" s="958"/>
      <c r="E739" s="958"/>
      <c r="F739" s="958"/>
      <c r="G739" s="958"/>
      <c r="H739" s="958"/>
      <c r="I739" s="958"/>
      <c r="J739" s="958"/>
      <c r="K739" s="958"/>
      <c r="L739" s="958"/>
    </row>
    <row r="740" spans="1:12" s="125" customFormat="1" ht="16.5" customHeight="1" x14ac:dyDescent="0.25">
      <c r="A740" s="477" t="s">
        <v>631</v>
      </c>
      <c r="B740" s="477"/>
      <c r="C740" s="477"/>
      <c r="D740" s="477"/>
      <c r="E740" s="477"/>
      <c r="F740" s="477"/>
      <c r="G740" s="477"/>
      <c r="H740" s="477"/>
      <c r="I740" s="477"/>
      <c r="J740" s="477"/>
      <c r="K740" s="477"/>
      <c r="L740" s="477"/>
    </row>
    <row r="741" spans="1:12" s="125" customFormat="1" ht="19.5" customHeight="1" x14ac:dyDescent="0.25">
      <c r="A741" s="477" t="s">
        <v>632</v>
      </c>
      <c r="B741" s="477"/>
      <c r="C741" s="477"/>
      <c r="D741" s="477"/>
      <c r="E741" s="477"/>
      <c r="F741" s="477"/>
      <c r="G741" s="477"/>
      <c r="H741" s="477"/>
      <c r="I741" s="477"/>
      <c r="J741" s="477"/>
      <c r="K741" s="477"/>
      <c r="L741" s="477"/>
    </row>
    <row r="742" spans="1:12" s="125" customFormat="1" ht="19.5" customHeight="1" x14ac:dyDescent="0.25">
      <c r="A742" s="477" t="s">
        <v>633</v>
      </c>
      <c r="B742" s="477"/>
      <c r="C742" s="477"/>
      <c r="D742" s="477"/>
      <c r="E742" s="477"/>
      <c r="F742" s="477"/>
      <c r="G742" s="477"/>
      <c r="H742" s="477"/>
      <c r="I742" s="477"/>
      <c r="J742" s="477"/>
      <c r="K742" s="477"/>
      <c r="L742" s="477"/>
    </row>
    <row r="743" spans="1:12" s="125" customFormat="1" ht="27" customHeight="1" x14ac:dyDescent="0.25">
      <c r="A743" s="477" t="s">
        <v>659</v>
      </c>
      <c r="B743" s="477"/>
      <c r="C743" s="477"/>
      <c r="D743" s="477"/>
      <c r="E743" s="477"/>
      <c r="F743" s="477"/>
      <c r="G743" s="477"/>
      <c r="H743" s="477"/>
      <c r="I743" s="477"/>
      <c r="J743" s="477"/>
      <c r="K743" s="477"/>
      <c r="L743" s="477"/>
    </row>
    <row r="744" spans="1:12" s="125" customFormat="1" ht="18" customHeight="1" x14ac:dyDescent="0.25">
      <c r="A744" s="477" t="s">
        <v>634</v>
      </c>
      <c r="B744" s="477"/>
      <c r="C744" s="477"/>
      <c r="D744" s="477"/>
      <c r="E744" s="477"/>
      <c r="F744" s="477"/>
      <c r="G744" s="477"/>
      <c r="H744" s="477"/>
      <c r="I744" s="477"/>
      <c r="J744" s="477"/>
      <c r="K744" s="477"/>
      <c r="L744" s="477"/>
    </row>
    <row r="745" spans="1:12" s="125" customFormat="1" ht="18.75" customHeight="1" x14ac:dyDescent="0.25">
      <c r="A745" s="477" t="s">
        <v>635</v>
      </c>
      <c r="B745" s="477"/>
      <c r="C745" s="477"/>
      <c r="D745" s="477"/>
      <c r="E745" s="477"/>
      <c r="F745" s="477"/>
      <c r="G745" s="477"/>
      <c r="H745" s="477"/>
      <c r="I745" s="477"/>
      <c r="J745" s="477"/>
      <c r="K745" s="477"/>
      <c r="L745" s="477"/>
    </row>
    <row r="746" spans="1:12" s="125" customFormat="1" ht="9" customHeight="1" x14ac:dyDescent="0.25">
      <c r="A746" s="175"/>
      <c r="B746" s="49"/>
      <c r="C746" s="49"/>
      <c r="D746" s="49"/>
      <c r="E746" s="49"/>
      <c r="F746" s="174"/>
      <c r="G746" s="176"/>
      <c r="H746" s="177"/>
      <c r="I746" s="178"/>
      <c r="J746" s="179"/>
      <c r="K746" s="179"/>
      <c r="L746" s="67"/>
    </row>
    <row r="747" spans="1:12" s="125" customFormat="1" ht="10.5" customHeight="1" x14ac:dyDescent="0.25">
      <c r="A747" s="175"/>
      <c r="B747" s="49"/>
      <c r="C747" s="49"/>
      <c r="D747" s="49"/>
      <c r="E747" s="49"/>
      <c r="F747" s="174"/>
      <c r="G747" s="176"/>
      <c r="H747" s="177"/>
      <c r="I747" s="178"/>
      <c r="J747" s="179"/>
      <c r="K747" s="179"/>
      <c r="L747" s="67"/>
    </row>
    <row r="748" spans="1:12" s="125" customFormat="1" ht="34.5" customHeight="1" x14ac:dyDescent="0.25">
      <c r="A748" s="247" t="s">
        <v>5</v>
      </c>
      <c r="B748" s="474" t="s">
        <v>18</v>
      </c>
      <c r="C748" s="474"/>
      <c r="D748" s="474"/>
      <c r="E748" s="474"/>
      <c r="F748" s="521" t="s">
        <v>7</v>
      </c>
      <c r="G748" s="521"/>
      <c r="H748" s="459" t="s">
        <v>524</v>
      </c>
      <c r="I748" s="459"/>
      <c r="J748" s="459" t="s">
        <v>525</v>
      </c>
      <c r="K748" s="459"/>
      <c r="L748" s="248" t="s">
        <v>19</v>
      </c>
    </row>
    <row r="749" spans="1:12" s="125" customFormat="1" ht="18" customHeight="1" x14ac:dyDescent="0.25">
      <c r="A749" s="203" t="s">
        <v>146</v>
      </c>
      <c r="B749" s="490" t="s">
        <v>636</v>
      </c>
      <c r="C749" s="825"/>
      <c r="D749" s="825"/>
      <c r="E749" s="826"/>
      <c r="F749" s="496" t="s">
        <v>21</v>
      </c>
      <c r="G749" s="911"/>
      <c r="H749" s="296"/>
      <c r="I749" s="297">
        <f>SUM(H750:I751)</f>
        <v>16</v>
      </c>
      <c r="J749" s="488">
        <f>SUM(J750:K751)</f>
        <v>25</v>
      </c>
      <c r="K749" s="523"/>
      <c r="L749" s="231">
        <f t="shared" si="34"/>
        <v>156.30000000000001</v>
      </c>
    </row>
    <row r="750" spans="1:12" s="125" customFormat="1" ht="16.5" customHeight="1" x14ac:dyDescent="0.25">
      <c r="A750" s="246"/>
      <c r="B750" s="467" t="s">
        <v>479</v>
      </c>
      <c r="C750" s="468"/>
      <c r="D750" s="468"/>
      <c r="E750" s="469"/>
      <c r="F750" s="443" t="s">
        <v>21</v>
      </c>
      <c r="G750" s="454"/>
      <c r="H750" s="242"/>
      <c r="I750" s="292">
        <v>16</v>
      </c>
      <c r="J750" s="465">
        <v>25</v>
      </c>
      <c r="K750" s="471"/>
      <c r="L750" s="259">
        <f t="shared" si="34"/>
        <v>156.30000000000001</v>
      </c>
    </row>
    <row r="751" spans="1:12" s="125" customFormat="1" ht="16.5" customHeight="1" x14ac:dyDescent="0.25">
      <c r="A751" s="246"/>
      <c r="B751" s="455" t="s">
        <v>318</v>
      </c>
      <c r="C751" s="455"/>
      <c r="D751" s="455"/>
      <c r="E751" s="455"/>
      <c r="F751" s="472" t="s">
        <v>21</v>
      </c>
      <c r="G751" s="472"/>
      <c r="H751" s="465">
        <v>0</v>
      </c>
      <c r="I751" s="466"/>
      <c r="J751" s="464">
        <v>0</v>
      </c>
      <c r="K751" s="930"/>
      <c r="L751" s="259" t="s">
        <v>24</v>
      </c>
    </row>
    <row r="752" spans="1:12" s="125" customFormat="1" ht="32.25" customHeight="1" x14ac:dyDescent="0.25">
      <c r="A752" s="203" t="s">
        <v>148</v>
      </c>
      <c r="B752" s="490" t="s">
        <v>331</v>
      </c>
      <c r="C752" s="825"/>
      <c r="D752" s="825"/>
      <c r="E752" s="826"/>
      <c r="F752" s="496" t="s">
        <v>85</v>
      </c>
      <c r="G752" s="527"/>
      <c r="H752" s="488">
        <f>SUM(H753:I756)</f>
        <v>22</v>
      </c>
      <c r="I752" s="471"/>
      <c r="J752" s="488">
        <f>SUM(J753:K756)</f>
        <v>22</v>
      </c>
      <c r="K752" s="523"/>
      <c r="L752" s="231">
        <f>J752/H752*100</f>
        <v>100</v>
      </c>
    </row>
    <row r="753" spans="1:12" s="125" customFormat="1" ht="21" customHeight="1" x14ac:dyDescent="0.25">
      <c r="A753" s="203"/>
      <c r="B753" s="467" t="s">
        <v>94</v>
      </c>
      <c r="C753" s="468"/>
      <c r="D753" s="468"/>
      <c r="E753" s="469"/>
      <c r="F753" s="443" t="s">
        <v>85</v>
      </c>
      <c r="G753" s="834"/>
      <c r="H753" s="465">
        <v>9</v>
      </c>
      <c r="I753" s="511"/>
      <c r="J753" s="465">
        <v>9</v>
      </c>
      <c r="K753" s="511"/>
      <c r="L753" s="259">
        <f>J753/H753*100</f>
        <v>100</v>
      </c>
    </row>
    <row r="754" spans="1:12" s="125" customFormat="1" ht="17.25" customHeight="1" x14ac:dyDescent="0.25">
      <c r="A754" s="203"/>
      <c r="B754" s="467" t="s">
        <v>95</v>
      </c>
      <c r="C754" s="468"/>
      <c r="D754" s="468"/>
      <c r="E754" s="469"/>
      <c r="F754" s="443" t="s">
        <v>85</v>
      </c>
      <c r="G754" s="834"/>
      <c r="H754" s="465">
        <v>1</v>
      </c>
      <c r="I754" s="511"/>
      <c r="J754" s="465">
        <v>1</v>
      </c>
      <c r="K754" s="511"/>
      <c r="L754" s="259">
        <f t="shared" ref="L754:L756" si="36">J754/H754*100</f>
        <v>100</v>
      </c>
    </row>
    <row r="755" spans="1:12" s="125" customFormat="1" ht="19.5" customHeight="1" x14ac:dyDescent="0.25">
      <c r="A755" s="203"/>
      <c r="B755" s="467" t="s">
        <v>97</v>
      </c>
      <c r="C755" s="468"/>
      <c r="D755" s="468"/>
      <c r="E755" s="469"/>
      <c r="F755" s="443" t="s">
        <v>85</v>
      </c>
      <c r="G755" s="834"/>
      <c r="H755" s="465">
        <v>8</v>
      </c>
      <c r="I755" s="511"/>
      <c r="J755" s="465">
        <v>8</v>
      </c>
      <c r="K755" s="511"/>
      <c r="L755" s="259">
        <f t="shared" si="36"/>
        <v>100</v>
      </c>
    </row>
    <row r="756" spans="1:12" s="125" customFormat="1" ht="18.75" customHeight="1" x14ac:dyDescent="0.25">
      <c r="A756" s="203"/>
      <c r="B756" s="467" t="s">
        <v>98</v>
      </c>
      <c r="C756" s="468"/>
      <c r="D756" s="468"/>
      <c r="E756" s="469"/>
      <c r="F756" s="443" t="s">
        <v>85</v>
      </c>
      <c r="G756" s="834"/>
      <c r="H756" s="465">
        <v>4</v>
      </c>
      <c r="I756" s="511"/>
      <c r="J756" s="465">
        <v>4</v>
      </c>
      <c r="K756" s="511"/>
      <c r="L756" s="259">
        <f t="shared" si="36"/>
        <v>100</v>
      </c>
    </row>
    <row r="757" spans="1:12" s="125" customFormat="1" ht="24" customHeight="1" x14ac:dyDescent="0.25">
      <c r="A757" s="484" t="s">
        <v>102</v>
      </c>
      <c r="B757" s="485"/>
      <c r="C757" s="485"/>
      <c r="D757" s="485"/>
      <c r="E757" s="485"/>
      <c r="F757" s="485"/>
      <c r="G757" s="485"/>
      <c r="H757" s="485"/>
      <c r="I757" s="485"/>
      <c r="J757" s="485"/>
      <c r="K757" s="485"/>
      <c r="L757" s="486"/>
    </row>
    <row r="758" spans="1:12" s="125" customFormat="1" ht="37.5" customHeight="1" x14ac:dyDescent="0.25">
      <c r="A758" s="298" t="s">
        <v>103</v>
      </c>
      <c r="B758" s="558" t="s">
        <v>467</v>
      </c>
      <c r="C758" s="559"/>
      <c r="D758" s="559"/>
      <c r="E758" s="560"/>
      <c r="F758" s="836" t="s">
        <v>110</v>
      </c>
      <c r="G758" s="837"/>
      <c r="H758" s="498" t="s">
        <v>114</v>
      </c>
      <c r="I758" s="499"/>
      <c r="J758" s="498" t="s">
        <v>114</v>
      </c>
      <c r="K758" s="499"/>
      <c r="L758" s="299" t="s">
        <v>99</v>
      </c>
    </row>
    <row r="759" spans="1:12" s="125" customFormat="1" ht="19.5" customHeight="1" x14ac:dyDescent="0.25">
      <c r="A759" s="203" t="s">
        <v>134</v>
      </c>
      <c r="B759" s="500" t="s">
        <v>104</v>
      </c>
      <c r="C759" s="501"/>
      <c r="D759" s="501"/>
      <c r="E759" s="502"/>
      <c r="F759" s="496" t="s">
        <v>21</v>
      </c>
      <c r="G759" s="956"/>
      <c r="H759" s="488">
        <v>95</v>
      </c>
      <c r="I759" s="489"/>
      <c r="J759" s="488">
        <v>87</v>
      </c>
      <c r="K759" s="489"/>
      <c r="L759" s="231">
        <f>J759/H759*100</f>
        <v>91.6</v>
      </c>
    </row>
    <row r="760" spans="1:12" s="125" customFormat="1" ht="22.5" customHeight="1" x14ac:dyDescent="0.25">
      <c r="A760" s="484" t="s">
        <v>105</v>
      </c>
      <c r="B760" s="485"/>
      <c r="C760" s="485"/>
      <c r="D760" s="485"/>
      <c r="E760" s="485"/>
      <c r="F760" s="485"/>
      <c r="G760" s="485"/>
      <c r="H760" s="485"/>
      <c r="I760" s="485"/>
      <c r="J760" s="485"/>
      <c r="K760" s="485"/>
      <c r="L760" s="486"/>
    </row>
    <row r="761" spans="1:12" s="125" customFormat="1" ht="31.5" customHeight="1" x14ac:dyDescent="0.25">
      <c r="A761" s="203" t="s">
        <v>103</v>
      </c>
      <c r="B761" s="558" t="s">
        <v>468</v>
      </c>
      <c r="C761" s="559"/>
      <c r="D761" s="559"/>
      <c r="E761" s="560"/>
      <c r="F761" s="496" t="s">
        <v>110</v>
      </c>
      <c r="G761" s="497"/>
      <c r="H761" s="498" t="s">
        <v>114</v>
      </c>
      <c r="I761" s="499"/>
      <c r="J761" s="498" t="s">
        <v>114</v>
      </c>
      <c r="K761" s="499"/>
      <c r="L761" s="280" t="s">
        <v>99</v>
      </c>
    </row>
    <row r="762" spans="1:12" s="125" customFormat="1" ht="19.5" customHeight="1" x14ac:dyDescent="0.25">
      <c r="A762" s="230" t="s">
        <v>134</v>
      </c>
      <c r="B762" s="500" t="s">
        <v>637</v>
      </c>
      <c r="C762" s="501"/>
      <c r="D762" s="501"/>
      <c r="E762" s="502"/>
      <c r="F762" s="509" t="s">
        <v>21</v>
      </c>
      <c r="G762" s="509"/>
      <c r="H762" s="510">
        <v>306</v>
      </c>
      <c r="I762" s="510"/>
      <c r="J762" s="510">
        <v>385</v>
      </c>
      <c r="K762" s="510"/>
      <c r="L762" s="351">
        <f>J762/H762*100</f>
        <v>125.8</v>
      </c>
    </row>
    <row r="763" spans="1:12" s="125" customFormat="1" ht="19.5" customHeight="1" x14ac:dyDescent="0.25">
      <c r="A763" s="971" t="s">
        <v>106</v>
      </c>
      <c r="B763" s="972"/>
      <c r="C763" s="972"/>
      <c r="D763" s="972"/>
      <c r="E763" s="972"/>
      <c r="F763" s="972"/>
      <c r="G763" s="972"/>
      <c r="H763" s="972"/>
      <c r="I763" s="972"/>
      <c r="J763" s="972"/>
      <c r="K763" s="972"/>
      <c r="L763" s="973"/>
    </row>
    <row r="764" spans="1:12" s="125" customFormat="1" ht="30.75" customHeight="1" x14ac:dyDescent="0.25">
      <c r="A764" s="203" t="s">
        <v>103</v>
      </c>
      <c r="B764" s="558" t="s">
        <v>469</v>
      </c>
      <c r="C764" s="559"/>
      <c r="D764" s="559"/>
      <c r="E764" s="560"/>
      <c r="F764" s="496" t="s">
        <v>110</v>
      </c>
      <c r="G764" s="911"/>
      <c r="H764" s="498" t="s">
        <v>482</v>
      </c>
      <c r="I764" s="499"/>
      <c r="J764" s="498" t="s">
        <v>482</v>
      </c>
      <c r="K764" s="499"/>
      <c r="L764" s="280" t="s">
        <v>99</v>
      </c>
    </row>
    <row r="765" spans="1:12" s="125" customFormat="1" ht="29.25" customHeight="1" x14ac:dyDescent="0.25">
      <c r="A765" s="205" t="s">
        <v>10</v>
      </c>
      <c r="B765" s="493" t="s">
        <v>470</v>
      </c>
      <c r="C765" s="494"/>
      <c r="D765" s="494"/>
      <c r="E765" s="495"/>
      <c r="F765" s="460" t="s">
        <v>110</v>
      </c>
      <c r="G765" s="461"/>
      <c r="H765" s="462" t="s">
        <v>114</v>
      </c>
      <c r="I765" s="462"/>
      <c r="J765" s="462" t="s">
        <v>114</v>
      </c>
      <c r="K765" s="462"/>
      <c r="L765" s="286" t="s">
        <v>99</v>
      </c>
    </row>
    <row r="766" spans="1:12" s="125" customFormat="1" ht="22.5" customHeight="1" x14ac:dyDescent="0.25">
      <c r="A766" s="263"/>
      <c r="B766" s="467" t="s">
        <v>94</v>
      </c>
      <c r="C766" s="468"/>
      <c r="D766" s="468"/>
      <c r="E766" s="469"/>
      <c r="F766" s="443" t="s">
        <v>110</v>
      </c>
      <c r="G766" s="454"/>
      <c r="H766" s="473">
        <v>0</v>
      </c>
      <c r="I766" s="473"/>
      <c r="J766" s="473">
        <v>0</v>
      </c>
      <c r="K766" s="473"/>
      <c r="L766" s="260" t="s">
        <v>24</v>
      </c>
    </row>
    <row r="767" spans="1:12" s="125" customFormat="1" ht="19.5" customHeight="1" x14ac:dyDescent="0.25">
      <c r="A767" s="263"/>
      <c r="B767" s="467" t="s">
        <v>95</v>
      </c>
      <c r="C767" s="468"/>
      <c r="D767" s="468"/>
      <c r="E767" s="469"/>
      <c r="F767" s="443" t="s">
        <v>110</v>
      </c>
      <c r="G767" s="454"/>
      <c r="H767" s="473">
        <v>0</v>
      </c>
      <c r="I767" s="473"/>
      <c r="J767" s="473">
        <v>0</v>
      </c>
      <c r="K767" s="473"/>
      <c r="L767" s="260" t="s">
        <v>24</v>
      </c>
    </row>
    <row r="768" spans="1:12" s="125" customFormat="1" ht="19.5" customHeight="1" x14ac:dyDescent="0.25">
      <c r="A768" s="263"/>
      <c r="B768" s="467" t="s">
        <v>97</v>
      </c>
      <c r="C768" s="468"/>
      <c r="D768" s="468"/>
      <c r="E768" s="469"/>
      <c r="F768" s="443" t="s">
        <v>110</v>
      </c>
      <c r="G768" s="454"/>
      <c r="H768" s="473" t="s">
        <v>114</v>
      </c>
      <c r="I768" s="473"/>
      <c r="J768" s="473" t="s">
        <v>114</v>
      </c>
      <c r="K768" s="473"/>
      <c r="L768" s="260" t="s">
        <v>99</v>
      </c>
    </row>
    <row r="769" spans="1:13" s="125" customFormat="1" ht="19.5" customHeight="1" x14ac:dyDescent="0.25">
      <c r="A769" s="263"/>
      <c r="B769" s="467" t="s">
        <v>98</v>
      </c>
      <c r="C769" s="468"/>
      <c r="D769" s="468"/>
      <c r="E769" s="469"/>
      <c r="F769" s="443" t="s">
        <v>110</v>
      </c>
      <c r="G769" s="454"/>
      <c r="H769" s="473">
        <v>0</v>
      </c>
      <c r="I769" s="473"/>
      <c r="J769" s="473">
        <v>0</v>
      </c>
      <c r="K769" s="473"/>
      <c r="L769" s="260" t="s">
        <v>24</v>
      </c>
    </row>
    <row r="770" spans="1:13" s="125" customFormat="1" ht="32.25" customHeight="1" x14ac:dyDescent="0.25">
      <c r="A770" s="205" t="s">
        <v>12</v>
      </c>
      <c r="B770" s="493" t="s">
        <v>471</v>
      </c>
      <c r="C770" s="494"/>
      <c r="D770" s="494"/>
      <c r="E770" s="495"/>
      <c r="F770" s="460" t="s">
        <v>110</v>
      </c>
      <c r="G770" s="549"/>
      <c r="H770" s="462" t="s">
        <v>291</v>
      </c>
      <c r="I770" s="462"/>
      <c r="J770" s="462" t="s">
        <v>291</v>
      </c>
      <c r="K770" s="462"/>
      <c r="L770" s="286" t="s">
        <v>99</v>
      </c>
    </row>
    <row r="771" spans="1:13" s="125" customFormat="1" ht="19.5" customHeight="1" x14ac:dyDescent="0.25">
      <c r="A771" s="263"/>
      <c r="B771" s="467" t="s">
        <v>94</v>
      </c>
      <c r="C771" s="468"/>
      <c r="D771" s="468"/>
      <c r="E771" s="469"/>
      <c r="F771" s="443" t="s">
        <v>110</v>
      </c>
      <c r="G771" s="444"/>
      <c r="H771" s="473" t="s">
        <v>114</v>
      </c>
      <c r="I771" s="473"/>
      <c r="J771" s="473" t="s">
        <v>114</v>
      </c>
      <c r="K771" s="473"/>
      <c r="L771" s="260" t="s">
        <v>99</v>
      </c>
    </row>
    <row r="772" spans="1:13" s="125" customFormat="1" ht="19.5" customHeight="1" x14ac:dyDescent="0.25">
      <c r="A772" s="263"/>
      <c r="B772" s="467" t="s">
        <v>95</v>
      </c>
      <c r="C772" s="468"/>
      <c r="D772" s="468"/>
      <c r="E772" s="469"/>
      <c r="F772" s="443" t="s">
        <v>110</v>
      </c>
      <c r="G772" s="444"/>
      <c r="H772" s="473">
        <v>0</v>
      </c>
      <c r="I772" s="473"/>
      <c r="J772" s="473">
        <v>0</v>
      </c>
      <c r="K772" s="473"/>
      <c r="L772" s="260" t="s">
        <v>24</v>
      </c>
    </row>
    <row r="773" spans="1:13" s="125" customFormat="1" ht="19.5" customHeight="1" x14ac:dyDescent="0.25">
      <c r="A773" s="263"/>
      <c r="B773" s="467" t="s">
        <v>97</v>
      </c>
      <c r="C773" s="468"/>
      <c r="D773" s="468"/>
      <c r="E773" s="469"/>
      <c r="F773" s="443" t="s">
        <v>110</v>
      </c>
      <c r="G773" s="444"/>
      <c r="H773" s="473" t="s">
        <v>131</v>
      </c>
      <c r="I773" s="473"/>
      <c r="J773" s="473" t="s">
        <v>131</v>
      </c>
      <c r="K773" s="473"/>
      <c r="L773" s="260" t="s">
        <v>132</v>
      </c>
    </row>
    <row r="774" spans="1:13" s="125" customFormat="1" ht="19.5" customHeight="1" x14ac:dyDescent="0.25">
      <c r="A774" s="219"/>
      <c r="B774" s="455" t="s">
        <v>98</v>
      </c>
      <c r="C774" s="455"/>
      <c r="D774" s="455"/>
      <c r="E774" s="455"/>
      <c r="F774" s="443" t="s">
        <v>110</v>
      </c>
      <c r="G774" s="444"/>
      <c r="H774" s="473">
        <v>0</v>
      </c>
      <c r="I774" s="473"/>
      <c r="J774" s="473">
        <v>0</v>
      </c>
      <c r="K774" s="473"/>
      <c r="L774" s="260" t="s">
        <v>24</v>
      </c>
    </row>
    <row r="775" spans="1:13" s="125" customFormat="1" ht="30" customHeight="1" x14ac:dyDescent="0.25">
      <c r="A775" s="191" t="s">
        <v>14</v>
      </c>
      <c r="B775" s="449" t="s">
        <v>472</v>
      </c>
      <c r="C775" s="449"/>
      <c r="D775" s="449"/>
      <c r="E775" s="449"/>
      <c r="F775" s="842" t="s">
        <v>110</v>
      </c>
      <c r="G775" s="842"/>
      <c r="H775" s="462" t="s">
        <v>114</v>
      </c>
      <c r="I775" s="462"/>
      <c r="J775" s="462" t="s">
        <v>114</v>
      </c>
      <c r="K775" s="462"/>
      <c r="L775" s="286" t="s">
        <v>99</v>
      </c>
    </row>
    <row r="776" spans="1:13" s="125" customFormat="1" ht="18.75" customHeight="1" x14ac:dyDescent="0.25">
      <c r="A776" s="263"/>
      <c r="B776" s="467" t="s">
        <v>94</v>
      </c>
      <c r="C776" s="468"/>
      <c r="D776" s="468"/>
      <c r="E776" s="469"/>
      <c r="F776" s="443" t="s">
        <v>110</v>
      </c>
      <c r="G776" s="444"/>
      <c r="H776" s="473" t="s">
        <v>114</v>
      </c>
      <c r="I776" s="473"/>
      <c r="J776" s="473" t="s">
        <v>114</v>
      </c>
      <c r="K776" s="473"/>
      <c r="L776" s="260" t="s">
        <v>99</v>
      </c>
    </row>
    <row r="777" spans="1:13" s="125" customFormat="1" ht="24" customHeight="1" x14ac:dyDescent="0.25">
      <c r="A777" s="263"/>
      <c r="B777" s="467" t="s">
        <v>95</v>
      </c>
      <c r="C777" s="468"/>
      <c r="D777" s="468"/>
      <c r="E777" s="469"/>
      <c r="F777" s="443" t="s">
        <v>110</v>
      </c>
      <c r="G777" s="444"/>
      <c r="H777" s="473">
        <v>0</v>
      </c>
      <c r="I777" s="473"/>
      <c r="J777" s="473">
        <v>0</v>
      </c>
      <c r="K777" s="473"/>
      <c r="L777" s="260" t="s">
        <v>24</v>
      </c>
    </row>
    <row r="778" spans="1:13" s="358" customFormat="1" ht="15.75" customHeight="1" x14ac:dyDescent="0.25">
      <c r="A778" s="263"/>
      <c r="B778" s="467" t="s">
        <v>97</v>
      </c>
      <c r="C778" s="468"/>
      <c r="D778" s="468"/>
      <c r="E778" s="469"/>
      <c r="F778" s="443" t="s">
        <v>110</v>
      </c>
      <c r="G778" s="444"/>
      <c r="H778" s="473">
        <v>0</v>
      </c>
      <c r="I778" s="473"/>
      <c r="J778" s="473">
        <v>0</v>
      </c>
      <c r="K778" s="473"/>
      <c r="L778" s="260" t="s">
        <v>24</v>
      </c>
    </row>
    <row r="779" spans="1:13" s="126" customFormat="1" ht="19.5" customHeight="1" x14ac:dyDescent="0.25">
      <c r="A779" s="219"/>
      <c r="B779" s="455" t="s">
        <v>98</v>
      </c>
      <c r="C779" s="455"/>
      <c r="D779" s="455"/>
      <c r="E779" s="455"/>
      <c r="F779" s="443" t="s">
        <v>110</v>
      </c>
      <c r="G779" s="444"/>
      <c r="H779" s="473">
        <v>0</v>
      </c>
      <c r="I779" s="473"/>
      <c r="J779" s="473">
        <v>0</v>
      </c>
      <c r="K779" s="473"/>
      <c r="L779" s="260" t="s">
        <v>24</v>
      </c>
    </row>
    <row r="780" spans="1:13" s="126" customFormat="1" ht="20.25" customHeight="1" x14ac:dyDescent="0.25">
      <c r="A780" s="838" t="s">
        <v>425</v>
      </c>
      <c r="B780" s="839"/>
      <c r="C780" s="839"/>
      <c r="D780" s="839"/>
      <c r="E780" s="839"/>
      <c r="F780" s="839"/>
      <c r="G780" s="839"/>
      <c r="H780" s="839"/>
      <c r="I780" s="839"/>
      <c r="J780" s="839"/>
      <c r="K780" s="839"/>
      <c r="L780" s="840"/>
    </row>
    <row r="781" spans="1:13" s="126" customFormat="1" ht="50.25" customHeight="1" x14ac:dyDescent="0.25">
      <c r="A781" s="230" t="s">
        <v>103</v>
      </c>
      <c r="B781" s="500" t="s">
        <v>473</v>
      </c>
      <c r="C781" s="501"/>
      <c r="D781" s="501"/>
      <c r="E781" s="502"/>
      <c r="F781" s="496" t="s">
        <v>110</v>
      </c>
      <c r="G781" s="497"/>
      <c r="H781" s="498" t="s">
        <v>114</v>
      </c>
      <c r="I781" s="499"/>
      <c r="J781" s="498" t="s">
        <v>114</v>
      </c>
      <c r="K781" s="499"/>
      <c r="L781" s="250" t="s">
        <v>99</v>
      </c>
    </row>
    <row r="782" spans="1:13" s="126" customFormat="1" ht="21.75" customHeight="1" x14ac:dyDescent="0.25">
      <c r="A782" s="230" t="s">
        <v>134</v>
      </c>
      <c r="B782" s="500" t="s">
        <v>589</v>
      </c>
      <c r="C782" s="501"/>
      <c r="D782" s="501"/>
      <c r="E782" s="502"/>
      <c r="F782" s="496" t="s">
        <v>21</v>
      </c>
      <c r="G782" s="497"/>
      <c r="H782" s="488">
        <v>52</v>
      </c>
      <c r="I782" s="489"/>
      <c r="J782" s="348"/>
      <c r="K782" s="349">
        <v>52</v>
      </c>
      <c r="L782" s="350">
        <f>K782/H782*100</f>
        <v>100</v>
      </c>
    </row>
    <row r="783" spans="1:13" s="126" customFormat="1" ht="18" customHeight="1" x14ac:dyDescent="0.25">
      <c r="A783" s="484" t="s">
        <v>107</v>
      </c>
      <c r="B783" s="485"/>
      <c r="C783" s="485"/>
      <c r="D783" s="485"/>
      <c r="E783" s="485"/>
      <c r="F783" s="485"/>
      <c r="G783" s="485"/>
      <c r="H783" s="485"/>
      <c r="I783" s="485"/>
      <c r="J783" s="485"/>
      <c r="K783" s="485"/>
      <c r="L783" s="486"/>
    </row>
    <row r="784" spans="1:13" s="113" customFormat="1" ht="32.25" customHeight="1" x14ac:dyDescent="0.25">
      <c r="A784" s="230" t="s">
        <v>103</v>
      </c>
      <c r="B784" s="487" t="s">
        <v>474</v>
      </c>
      <c r="C784" s="487"/>
      <c r="D784" s="487"/>
      <c r="E784" s="487"/>
      <c r="F784" s="509" t="s">
        <v>110</v>
      </c>
      <c r="G784" s="509"/>
      <c r="H784" s="548" t="s">
        <v>114</v>
      </c>
      <c r="I784" s="548"/>
      <c r="J784" s="548" t="s">
        <v>114</v>
      </c>
      <c r="K784" s="548"/>
      <c r="L784" s="204" t="s">
        <v>99</v>
      </c>
      <c r="M784" s="111"/>
    </row>
    <row r="785" spans="1:13" s="113" customFormat="1" ht="22.5" customHeight="1" x14ac:dyDescent="0.25">
      <c r="A785" s="441" t="s">
        <v>638</v>
      </c>
      <c r="B785" s="441"/>
      <c r="C785" s="441"/>
      <c r="D785" s="441"/>
      <c r="E785" s="441"/>
      <c r="F785" s="441"/>
      <c r="G785" s="441"/>
      <c r="H785" s="441"/>
      <c r="I785" s="441"/>
      <c r="J785" s="441"/>
      <c r="K785" s="441"/>
      <c r="L785" s="441"/>
      <c r="M785" s="111"/>
    </row>
    <row r="786" spans="1:13" s="113" customFormat="1" ht="12" customHeight="1" x14ac:dyDescent="0.25">
      <c r="A786" s="477" t="s">
        <v>639</v>
      </c>
      <c r="B786" s="477"/>
      <c r="C786" s="477"/>
      <c r="D786" s="477"/>
      <c r="E786" s="477"/>
      <c r="F786" s="477"/>
      <c r="G786" s="477"/>
      <c r="H786" s="477"/>
      <c r="I786" s="477"/>
      <c r="J786" s="477"/>
      <c r="K786" s="477"/>
      <c r="L786" s="477"/>
      <c r="M786" s="111"/>
    </row>
    <row r="787" spans="1:13" s="113" customFormat="1" ht="15.75" customHeight="1" x14ac:dyDescent="0.25">
      <c r="A787" s="132"/>
      <c r="B787" s="137"/>
      <c r="C787" s="137"/>
      <c r="D787" s="137"/>
      <c r="E787" s="137"/>
      <c r="F787" s="66"/>
      <c r="G787" s="66"/>
      <c r="H787" s="138"/>
      <c r="I787" s="138"/>
      <c r="J787" s="138"/>
      <c r="K787" s="138"/>
      <c r="L787" s="139"/>
      <c r="M787" s="111"/>
    </row>
    <row r="788" spans="1:13" s="113" customFormat="1" ht="17.25" customHeight="1" x14ac:dyDescent="0.25">
      <c r="A788" s="944" t="s">
        <v>363</v>
      </c>
      <c r="B788" s="944"/>
      <c r="C788" s="944"/>
      <c r="D788" s="944"/>
      <c r="E788" s="944"/>
      <c r="F788" s="944"/>
      <c r="G788" s="944"/>
      <c r="H788" s="944"/>
      <c r="I788" s="944"/>
      <c r="J788" s="944"/>
      <c r="K788" s="944"/>
      <c r="L788" s="944"/>
      <c r="M788" s="111"/>
    </row>
    <row r="789" spans="1:13" s="113" customFormat="1" ht="17.25" customHeight="1" x14ac:dyDescent="0.25">
      <c r="A789" s="247" t="s">
        <v>5</v>
      </c>
      <c r="B789" s="474" t="s">
        <v>18</v>
      </c>
      <c r="C789" s="474"/>
      <c r="D789" s="474"/>
      <c r="E789" s="474"/>
      <c r="F789" s="521" t="s">
        <v>7</v>
      </c>
      <c r="G789" s="521"/>
      <c r="H789" s="459" t="s">
        <v>524</v>
      </c>
      <c r="I789" s="459"/>
      <c r="J789" s="459" t="s">
        <v>525</v>
      </c>
      <c r="K789" s="459"/>
      <c r="L789" s="248" t="s">
        <v>108</v>
      </c>
      <c r="M789" s="111"/>
    </row>
    <row r="790" spans="1:13" s="113" customFormat="1" ht="17.25" customHeight="1" x14ac:dyDescent="0.25">
      <c r="A790" s="252">
        <v>1</v>
      </c>
      <c r="B790" s="487" t="s">
        <v>109</v>
      </c>
      <c r="C790" s="487"/>
      <c r="D790" s="487"/>
      <c r="E790" s="487"/>
      <c r="F790" s="509" t="s">
        <v>110</v>
      </c>
      <c r="G790" s="509"/>
      <c r="H790" s="483" t="s">
        <v>279</v>
      </c>
      <c r="I790" s="483"/>
      <c r="J790" s="483" t="s">
        <v>279</v>
      </c>
      <c r="K790" s="483"/>
      <c r="L790" s="231" t="s">
        <v>99</v>
      </c>
      <c r="M790" s="111"/>
    </row>
    <row r="791" spans="1:13" s="113" customFormat="1" ht="36" customHeight="1" x14ac:dyDescent="0.25">
      <c r="A791" s="191" t="s">
        <v>10</v>
      </c>
      <c r="B791" s="449" t="s">
        <v>445</v>
      </c>
      <c r="C791" s="449"/>
      <c r="D791" s="449"/>
      <c r="E791" s="449"/>
      <c r="F791" s="450" t="s">
        <v>111</v>
      </c>
      <c r="G791" s="450"/>
      <c r="H791" s="451" t="s">
        <v>112</v>
      </c>
      <c r="I791" s="451"/>
      <c r="J791" s="451" t="s">
        <v>112</v>
      </c>
      <c r="K791" s="451"/>
      <c r="L791" s="198" t="s">
        <v>99</v>
      </c>
      <c r="M791" s="111"/>
    </row>
    <row r="792" spans="1:13" s="113" customFormat="1" ht="18.75" customHeight="1" x14ac:dyDescent="0.25">
      <c r="A792" s="301"/>
      <c r="B792" s="455" t="s">
        <v>94</v>
      </c>
      <c r="C792" s="455"/>
      <c r="D792" s="455"/>
      <c r="E792" s="455"/>
      <c r="F792" s="446" t="s">
        <v>111</v>
      </c>
      <c r="G792" s="446"/>
      <c r="H792" s="463" t="s">
        <v>113</v>
      </c>
      <c r="I792" s="463"/>
      <c r="J792" s="463" t="s">
        <v>113</v>
      </c>
      <c r="K792" s="463"/>
      <c r="L792" s="259" t="s">
        <v>99</v>
      </c>
      <c r="M792" s="111"/>
    </row>
    <row r="793" spans="1:13" s="113" customFormat="1" ht="18.75" customHeight="1" x14ac:dyDescent="0.25">
      <c r="A793" s="301"/>
      <c r="B793" s="455" t="s">
        <v>95</v>
      </c>
      <c r="C793" s="455"/>
      <c r="D793" s="455"/>
      <c r="E793" s="455"/>
      <c r="F793" s="446" t="s">
        <v>111</v>
      </c>
      <c r="G793" s="446"/>
      <c r="H793" s="463" t="s">
        <v>114</v>
      </c>
      <c r="I793" s="463"/>
      <c r="J793" s="463" t="s">
        <v>114</v>
      </c>
      <c r="K793" s="463"/>
      <c r="L793" s="259" t="s">
        <v>99</v>
      </c>
      <c r="M793" s="111"/>
    </row>
    <row r="794" spans="1:13" s="113" customFormat="1" ht="18.75" customHeight="1" x14ac:dyDescent="0.25">
      <c r="A794" s="301"/>
      <c r="B794" s="455" t="s">
        <v>97</v>
      </c>
      <c r="C794" s="455"/>
      <c r="D794" s="455"/>
      <c r="E794" s="455"/>
      <c r="F794" s="446" t="s">
        <v>111</v>
      </c>
      <c r="G794" s="446"/>
      <c r="H794" s="463" t="s">
        <v>115</v>
      </c>
      <c r="I794" s="463"/>
      <c r="J794" s="463" t="s">
        <v>115</v>
      </c>
      <c r="K794" s="463"/>
      <c r="L794" s="259" t="s">
        <v>132</v>
      </c>
      <c r="M794" s="111"/>
    </row>
    <row r="795" spans="1:13" s="113" customFormat="1" ht="20.25" customHeight="1" x14ac:dyDescent="0.25">
      <c r="A795" s="301"/>
      <c r="B795" s="455" t="s">
        <v>98</v>
      </c>
      <c r="C795" s="455"/>
      <c r="D795" s="455"/>
      <c r="E795" s="455"/>
      <c r="F795" s="446" t="s">
        <v>111</v>
      </c>
      <c r="G795" s="446"/>
      <c r="H795" s="463" t="s">
        <v>116</v>
      </c>
      <c r="I795" s="463"/>
      <c r="J795" s="463" t="s">
        <v>116</v>
      </c>
      <c r="K795" s="463"/>
      <c r="L795" s="259" t="s">
        <v>99</v>
      </c>
      <c r="M795" s="111"/>
    </row>
    <row r="796" spans="1:13" s="113" customFormat="1" ht="33" customHeight="1" x14ac:dyDescent="0.25">
      <c r="A796" s="301"/>
      <c r="B796" s="493" t="s">
        <v>117</v>
      </c>
      <c r="C796" s="494"/>
      <c r="D796" s="494"/>
      <c r="E796" s="495"/>
      <c r="F796" s="450" t="s">
        <v>118</v>
      </c>
      <c r="G796" s="450"/>
      <c r="H796" s="451">
        <v>326</v>
      </c>
      <c r="I796" s="451"/>
      <c r="J796" s="451">
        <v>326.5</v>
      </c>
      <c r="K796" s="451"/>
      <c r="L796" s="198">
        <f>J796/H796*100</f>
        <v>100.2</v>
      </c>
      <c r="M796" s="111"/>
    </row>
    <row r="797" spans="1:13" s="113" customFormat="1" ht="18.75" customHeight="1" x14ac:dyDescent="0.25">
      <c r="A797" s="301"/>
      <c r="B797" s="493" t="s">
        <v>278</v>
      </c>
      <c r="C797" s="494"/>
      <c r="D797" s="494"/>
      <c r="E797" s="495"/>
      <c r="F797" s="450" t="s">
        <v>119</v>
      </c>
      <c r="G797" s="450"/>
      <c r="H797" s="451">
        <v>15.4</v>
      </c>
      <c r="I797" s="451"/>
      <c r="J797" s="451">
        <v>14.6</v>
      </c>
      <c r="K797" s="451"/>
      <c r="L797" s="198">
        <f>J797/H797*100</f>
        <v>94.8</v>
      </c>
      <c r="M797" s="111"/>
    </row>
    <row r="798" spans="1:13" s="113" customFormat="1" ht="18.75" customHeight="1" x14ac:dyDescent="0.25">
      <c r="A798" s="301"/>
      <c r="B798" s="449" t="s">
        <v>311</v>
      </c>
      <c r="C798" s="449"/>
      <c r="D798" s="449"/>
      <c r="E798" s="449"/>
      <c r="F798" s="450" t="s">
        <v>120</v>
      </c>
      <c r="G798" s="450"/>
      <c r="H798" s="451">
        <v>237530</v>
      </c>
      <c r="I798" s="451"/>
      <c r="J798" s="451">
        <v>251885</v>
      </c>
      <c r="K798" s="451"/>
      <c r="L798" s="198">
        <f>J798/H798*100</f>
        <v>106</v>
      </c>
      <c r="M798" s="111"/>
    </row>
    <row r="799" spans="1:13" s="113" customFormat="1" ht="18.75" customHeight="1" x14ac:dyDescent="0.25">
      <c r="A799" s="301"/>
      <c r="B799" s="449" t="s">
        <v>506</v>
      </c>
      <c r="C799" s="449"/>
      <c r="D799" s="449"/>
      <c r="E799" s="449"/>
      <c r="F799" s="450" t="s">
        <v>121</v>
      </c>
      <c r="G799" s="450"/>
      <c r="H799" s="451">
        <v>80.900000000000006</v>
      </c>
      <c r="I799" s="451"/>
      <c r="J799" s="451">
        <v>133.19999999999999</v>
      </c>
      <c r="K799" s="451"/>
      <c r="L799" s="198">
        <f>J799/H799*100</f>
        <v>164.6</v>
      </c>
      <c r="M799" s="111"/>
    </row>
    <row r="800" spans="1:13" s="113" customFormat="1" ht="36.75" customHeight="1" x14ac:dyDescent="0.25">
      <c r="A800" s="191" t="s">
        <v>12</v>
      </c>
      <c r="B800" s="449" t="s">
        <v>282</v>
      </c>
      <c r="C800" s="449"/>
      <c r="D800" s="449"/>
      <c r="E800" s="449"/>
      <c r="F800" s="450" t="s">
        <v>111</v>
      </c>
      <c r="G800" s="450"/>
      <c r="H800" s="451" t="s">
        <v>122</v>
      </c>
      <c r="I800" s="451"/>
      <c r="J800" s="451" t="s">
        <v>122</v>
      </c>
      <c r="K800" s="451"/>
      <c r="L800" s="198" t="s">
        <v>274</v>
      </c>
      <c r="M800" s="111"/>
    </row>
    <row r="801" spans="1:13" s="113" customFormat="1" ht="21.75" customHeight="1" x14ac:dyDescent="0.25">
      <c r="A801" s="191"/>
      <c r="B801" s="467" t="s">
        <v>94</v>
      </c>
      <c r="C801" s="468"/>
      <c r="D801" s="468"/>
      <c r="E801" s="469"/>
      <c r="F801" s="446" t="s">
        <v>111</v>
      </c>
      <c r="G801" s="446"/>
      <c r="H801" s="463" t="s">
        <v>123</v>
      </c>
      <c r="I801" s="463"/>
      <c r="J801" s="463" t="s">
        <v>123</v>
      </c>
      <c r="K801" s="463"/>
      <c r="L801" s="259" t="s">
        <v>274</v>
      </c>
      <c r="M801" s="111"/>
    </row>
    <row r="802" spans="1:13" s="113" customFormat="1" ht="21.75" customHeight="1" x14ac:dyDescent="0.25">
      <c r="A802" s="191"/>
      <c r="B802" s="455" t="s">
        <v>95</v>
      </c>
      <c r="C802" s="455"/>
      <c r="D802" s="455"/>
      <c r="E802" s="455"/>
      <c r="F802" s="446" t="s">
        <v>111</v>
      </c>
      <c r="G802" s="446"/>
      <c r="H802" s="464">
        <v>0</v>
      </c>
      <c r="I802" s="464"/>
      <c r="J802" s="464">
        <v>0</v>
      </c>
      <c r="K802" s="464"/>
      <c r="L802" s="259" t="s">
        <v>24</v>
      </c>
      <c r="M802" s="111"/>
    </row>
    <row r="803" spans="1:13" s="113" customFormat="1" ht="21" customHeight="1" x14ac:dyDescent="0.25">
      <c r="A803" s="191"/>
      <c r="B803" s="455" t="s">
        <v>97</v>
      </c>
      <c r="C803" s="455"/>
      <c r="D803" s="455"/>
      <c r="E803" s="455"/>
      <c r="F803" s="446" t="s">
        <v>111</v>
      </c>
      <c r="G803" s="446"/>
      <c r="H803" s="463" t="s">
        <v>124</v>
      </c>
      <c r="I803" s="463"/>
      <c r="J803" s="463" t="s">
        <v>124</v>
      </c>
      <c r="K803" s="463"/>
      <c r="L803" s="259" t="s">
        <v>99</v>
      </c>
      <c r="M803" s="111"/>
    </row>
    <row r="804" spans="1:13" s="113" customFormat="1" ht="21.75" customHeight="1" x14ac:dyDescent="0.25">
      <c r="A804" s="191"/>
      <c r="B804" s="455" t="s">
        <v>98</v>
      </c>
      <c r="C804" s="455"/>
      <c r="D804" s="455"/>
      <c r="E804" s="455"/>
      <c r="F804" s="446" t="s">
        <v>111</v>
      </c>
      <c r="G804" s="446"/>
      <c r="H804" s="463" t="s">
        <v>123</v>
      </c>
      <c r="I804" s="463"/>
      <c r="J804" s="463" t="s">
        <v>123</v>
      </c>
      <c r="K804" s="463"/>
      <c r="L804" s="259" t="s">
        <v>99</v>
      </c>
      <c r="M804" s="111"/>
    </row>
    <row r="805" spans="1:13" s="113" customFormat="1" ht="20.25" customHeight="1" x14ac:dyDescent="0.25">
      <c r="A805" s="191"/>
      <c r="B805" s="449" t="s">
        <v>125</v>
      </c>
      <c r="C805" s="449"/>
      <c r="D805" s="449"/>
      <c r="E805" s="449"/>
      <c r="F805" s="450" t="s">
        <v>85</v>
      </c>
      <c r="G805" s="450"/>
      <c r="H805" s="451">
        <v>132</v>
      </c>
      <c r="I805" s="451"/>
      <c r="J805" s="451">
        <v>132</v>
      </c>
      <c r="K805" s="451"/>
      <c r="L805" s="198">
        <f>J805/H805*100</f>
        <v>100</v>
      </c>
      <c r="M805" s="111"/>
    </row>
    <row r="806" spans="1:13" s="113" customFormat="1" ht="19.5" customHeight="1" x14ac:dyDescent="0.25">
      <c r="A806" s="191"/>
      <c r="B806" s="449" t="s">
        <v>126</v>
      </c>
      <c r="C806" s="449"/>
      <c r="D806" s="449"/>
      <c r="E806" s="449"/>
      <c r="F806" s="450" t="s">
        <v>21</v>
      </c>
      <c r="G806" s="450"/>
      <c r="H806" s="479">
        <v>1437</v>
      </c>
      <c r="I806" s="479"/>
      <c r="J806" s="479">
        <v>1437</v>
      </c>
      <c r="K806" s="479"/>
      <c r="L806" s="198">
        <f>J806/H806*100</f>
        <v>100</v>
      </c>
      <c r="M806" s="111"/>
    </row>
    <row r="807" spans="1:13" s="113" customFormat="1" ht="20.25" customHeight="1" x14ac:dyDescent="0.25">
      <c r="A807" s="191"/>
      <c r="B807" s="449" t="s">
        <v>491</v>
      </c>
      <c r="C807" s="449"/>
      <c r="D807" s="449"/>
      <c r="E807" s="449"/>
      <c r="F807" s="450" t="s">
        <v>85</v>
      </c>
      <c r="G807" s="450"/>
      <c r="H807" s="451">
        <v>1850</v>
      </c>
      <c r="I807" s="451"/>
      <c r="J807" s="451">
        <v>1895</v>
      </c>
      <c r="K807" s="451"/>
      <c r="L807" s="198">
        <f>J807/H807*100</f>
        <v>102.4</v>
      </c>
      <c r="M807" s="111"/>
    </row>
    <row r="808" spans="1:13" s="113" customFormat="1" ht="20.25" customHeight="1" x14ac:dyDescent="0.25">
      <c r="A808" s="191"/>
      <c r="B808" s="449" t="s">
        <v>364</v>
      </c>
      <c r="C808" s="449"/>
      <c r="D808" s="449"/>
      <c r="E808" s="449"/>
      <c r="F808" s="450" t="s">
        <v>21</v>
      </c>
      <c r="G808" s="450"/>
      <c r="H808" s="479">
        <v>126570</v>
      </c>
      <c r="I808" s="479"/>
      <c r="J808" s="479">
        <v>163384</v>
      </c>
      <c r="K808" s="479"/>
      <c r="L808" s="198">
        <f>J808/H808*100</f>
        <v>129.1</v>
      </c>
      <c r="M808" s="111"/>
    </row>
    <row r="809" spans="1:13" s="113" customFormat="1" ht="26.25" customHeight="1" x14ac:dyDescent="0.25">
      <c r="A809" s="974" t="s">
        <v>510</v>
      </c>
      <c r="B809" s="975"/>
      <c r="C809" s="975"/>
      <c r="D809" s="975"/>
      <c r="E809" s="975"/>
      <c r="F809" s="975"/>
      <c r="G809" s="975"/>
      <c r="H809" s="975"/>
      <c r="I809" s="975"/>
      <c r="J809" s="975"/>
      <c r="K809" s="975"/>
      <c r="L809" s="975"/>
      <c r="M809" s="111"/>
    </row>
    <row r="810" spans="1:13" s="113" customFormat="1" ht="15.75" customHeight="1" x14ac:dyDescent="0.25">
      <c r="A810" s="302"/>
      <c r="B810" s="303"/>
      <c r="C810" s="303"/>
      <c r="D810" s="303"/>
      <c r="E810" s="303"/>
      <c r="F810" s="304"/>
      <c r="G810" s="304"/>
      <c r="H810" s="305"/>
      <c r="I810" s="305"/>
      <c r="J810" s="305"/>
      <c r="K810" s="305"/>
      <c r="L810" s="306"/>
      <c r="M810" s="111"/>
    </row>
    <row r="811" spans="1:13" s="113" customFormat="1" ht="9" customHeight="1" x14ac:dyDescent="0.25">
      <c r="A811" s="302"/>
      <c r="B811" s="303"/>
      <c r="C811" s="303"/>
      <c r="D811" s="303"/>
      <c r="E811" s="303"/>
      <c r="F811" s="304"/>
      <c r="G811" s="304"/>
      <c r="H811" s="305"/>
      <c r="I811" s="305"/>
      <c r="J811" s="305"/>
      <c r="K811" s="305"/>
      <c r="L811" s="306"/>
      <c r="M811" s="111"/>
    </row>
    <row r="812" spans="1:13" s="113" customFormat="1" ht="21" customHeight="1" x14ac:dyDescent="0.25">
      <c r="A812" s="307" t="s">
        <v>5</v>
      </c>
      <c r="B812" s="484" t="s">
        <v>18</v>
      </c>
      <c r="C812" s="485"/>
      <c r="D812" s="485"/>
      <c r="E812" s="486"/>
      <c r="F812" s="961" t="s">
        <v>7</v>
      </c>
      <c r="G812" s="962"/>
      <c r="H812" s="963" t="s">
        <v>524</v>
      </c>
      <c r="I812" s="964"/>
      <c r="J812" s="963" t="s">
        <v>525</v>
      </c>
      <c r="K812" s="964"/>
      <c r="L812" s="308" t="s">
        <v>108</v>
      </c>
      <c r="M812" s="111"/>
    </row>
    <row r="813" spans="1:13" s="113" customFormat="1" ht="32.25" customHeight="1" x14ac:dyDescent="0.25">
      <c r="A813" s="191" t="s">
        <v>14</v>
      </c>
      <c r="B813" s="449" t="s">
        <v>435</v>
      </c>
      <c r="C813" s="449"/>
      <c r="D813" s="449"/>
      <c r="E813" s="449"/>
      <c r="F813" s="450" t="s">
        <v>111</v>
      </c>
      <c r="G813" s="450"/>
      <c r="H813" s="462" t="s">
        <v>436</v>
      </c>
      <c r="I813" s="462"/>
      <c r="J813" s="462" t="s">
        <v>436</v>
      </c>
      <c r="K813" s="462"/>
      <c r="L813" s="286" t="s">
        <v>99</v>
      </c>
      <c r="M813" s="111"/>
    </row>
    <row r="814" spans="1:13" s="113" customFormat="1" ht="20.25" customHeight="1" x14ac:dyDescent="0.25">
      <c r="A814" s="191"/>
      <c r="B814" s="467" t="s">
        <v>94</v>
      </c>
      <c r="C814" s="468"/>
      <c r="D814" s="468"/>
      <c r="E814" s="469"/>
      <c r="F814" s="446" t="s">
        <v>111</v>
      </c>
      <c r="G814" s="446"/>
      <c r="H814" s="447" t="s">
        <v>437</v>
      </c>
      <c r="I814" s="448"/>
      <c r="J814" s="447" t="s">
        <v>437</v>
      </c>
      <c r="K814" s="448"/>
      <c r="L814" s="260" t="s">
        <v>99</v>
      </c>
      <c r="M814" s="111"/>
    </row>
    <row r="815" spans="1:13" s="113" customFormat="1" ht="21" customHeight="1" x14ac:dyDescent="0.25">
      <c r="A815" s="191"/>
      <c r="B815" s="455" t="s">
        <v>95</v>
      </c>
      <c r="C815" s="455"/>
      <c r="D815" s="455"/>
      <c r="E815" s="455"/>
      <c r="F815" s="446" t="s">
        <v>111</v>
      </c>
      <c r="G815" s="446"/>
      <c r="H815" s="447" t="s">
        <v>438</v>
      </c>
      <c r="I815" s="448"/>
      <c r="J815" s="447" t="s">
        <v>438</v>
      </c>
      <c r="K815" s="448"/>
      <c r="L815" s="260" t="s">
        <v>24</v>
      </c>
      <c r="M815" s="111"/>
    </row>
    <row r="816" spans="1:13" s="113" customFormat="1" ht="21" customHeight="1" x14ac:dyDescent="0.25">
      <c r="A816" s="191"/>
      <c r="B816" s="455" t="s">
        <v>97</v>
      </c>
      <c r="C816" s="455"/>
      <c r="D816" s="455"/>
      <c r="E816" s="455"/>
      <c r="F816" s="446" t="s">
        <v>111</v>
      </c>
      <c r="G816" s="446"/>
      <c r="H816" s="447" t="s">
        <v>131</v>
      </c>
      <c r="I816" s="448"/>
      <c r="J816" s="447" t="s">
        <v>131</v>
      </c>
      <c r="K816" s="448"/>
      <c r="L816" s="260" t="s">
        <v>132</v>
      </c>
      <c r="M816" s="111"/>
    </row>
    <row r="817" spans="1:13" s="113" customFormat="1" ht="21.75" customHeight="1" x14ac:dyDescent="0.25">
      <c r="A817" s="191"/>
      <c r="B817" s="455" t="s">
        <v>98</v>
      </c>
      <c r="C817" s="455"/>
      <c r="D817" s="455"/>
      <c r="E817" s="455"/>
      <c r="F817" s="446" t="s">
        <v>111</v>
      </c>
      <c r="G817" s="446"/>
      <c r="H817" s="447" t="s">
        <v>131</v>
      </c>
      <c r="I817" s="448"/>
      <c r="J817" s="447" t="s">
        <v>131</v>
      </c>
      <c r="K817" s="448"/>
      <c r="L817" s="260" t="s">
        <v>132</v>
      </c>
      <c r="M817" s="111"/>
    </row>
    <row r="818" spans="1:13" s="113" customFormat="1" ht="19.5" customHeight="1" x14ac:dyDescent="0.25">
      <c r="A818" s="191"/>
      <c r="B818" s="449" t="s">
        <v>125</v>
      </c>
      <c r="C818" s="449"/>
      <c r="D818" s="449"/>
      <c r="E818" s="449"/>
      <c r="F818" s="450" t="s">
        <v>85</v>
      </c>
      <c r="G818" s="450"/>
      <c r="H818" s="452">
        <v>37</v>
      </c>
      <c r="I818" s="453"/>
      <c r="J818" s="452">
        <v>36</v>
      </c>
      <c r="K818" s="453"/>
      <c r="L818" s="222">
        <f>J818/H818*100</f>
        <v>97.3</v>
      </c>
      <c r="M818" s="111"/>
    </row>
    <row r="819" spans="1:13" s="113" customFormat="1" ht="20.25" customHeight="1" x14ac:dyDescent="0.25">
      <c r="A819" s="301"/>
      <c r="B819" s="449" t="s">
        <v>126</v>
      </c>
      <c r="C819" s="449"/>
      <c r="D819" s="449"/>
      <c r="E819" s="449"/>
      <c r="F819" s="450" t="s">
        <v>21</v>
      </c>
      <c r="G819" s="450"/>
      <c r="H819" s="479">
        <v>498</v>
      </c>
      <c r="I819" s="479"/>
      <c r="J819" s="479">
        <v>524</v>
      </c>
      <c r="K819" s="479"/>
      <c r="L819" s="198">
        <f>J819/H819*100</f>
        <v>105.2</v>
      </c>
      <c r="M819" s="111"/>
    </row>
    <row r="820" spans="1:13" s="113" customFormat="1" ht="21" customHeight="1" x14ac:dyDescent="0.25">
      <c r="A820" s="301"/>
      <c r="B820" s="449" t="s">
        <v>561</v>
      </c>
      <c r="C820" s="449"/>
      <c r="D820" s="449"/>
      <c r="E820" s="449"/>
      <c r="F820" s="450" t="s">
        <v>85</v>
      </c>
      <c r="G820" s="450"/>
      <c r="H820" s="451">
        <v>601</v>
      </c>
      <c r="I820" s="451"/>
      <c r="J820" s="451">
        <v>546</v>
      </c>
      <c r="K820" s="451"/>
      <c r="L820" s="198">
        <f>J820/H820*100</f>
        <v>90.8</v>
      </c>
      <c r="M820" s="111"/>
    </row>
    <row r="821" spans="1:13" s="113" customFormat="1" ht="19.5" customHeight="1" x14ac:dyDescent="0.25">
      <c r="A821" s="301"/>
      <c r="B821" s="449" t="s">
        <v>560</v>
      </c>
      <c r="C821" s="449"/>
      <c r="D821" s="449"/>
      <c r="E821" s="449"/>
      <c r="F821" s="450" t="s">
        <v>21</v>
      </c>
      <c r="G821" s="450"/>
      <c r="H821" s="479">
        <v>111346</v>
      </c>
      <c r="I821" s="479"/>
      <c r="J821" s="479">
        <v>105769</v>
      </c>
      <c r="K821" s="479"/>
      <c r="L821" s="198">
        <f>J821/H821*100</f>
        <v>95</v>
      </c>
      <c r="M821" s="111"/>
    </row>
    <row r="822" spans="1:13" s="113" customFormat="1" ht="35.25" customHeight="1" x14ac:dyDescent="0.25">
      <c r="A822" s="191" t="s">
        <v>16</v>
      </c>
      <c r="B822" s="449" t="s">
        <v>439</v>
      </c>
      <c r="C822" s="449"/>
      <c r="D822" s="449"/>
      <c r="E822" s="449"/>
      <c r="F822" s="450" t="s">
        <v>111</v>
      </c>
      <c r="G822" s="450"/>
      <c r="H822" s="462" t="s">
        <v>437</v>
      </c>
      <c r="I822" s="462"/>
      <c r="J822" s="462" t="s">
        <v>437</v>
      </c>
      <c r="K822" s="462"/>
      <c r="L822" s="286" t="s">
        <v>99</v>
      </c>
      <c r="M822" s="111"/>
    </row>
    <row r="823" spans="1:13" s="113" customFormat="1" ht="19.5" customHeight="1" x14ac:dyDescent="0.25">
      <c r="A823" s="191"/>
      <c r="B823" s="467" t="s">
        <v>94</v>
      </c>
      <c r="C823" s="468"/>
      <c r="D823" s="468"/>
      <c r="E823" s="469"/>
      <c r="F823" s="446" t="s">
        <v>111</v>
      </c>
      <c r="G823" s="446"/>
      <c r="H823" s="447" t="s">
        <v>114</v>
      </c>
      <c r="I823" s="448"/>
      <c r="J823" s="447" t="s">
        <v>114</v>
      </c>
      <c r="K823" s="448"/>
      <c r="L823" s="260" t="s">
        <v>99</v>
      </c>
      <c r="M823" s="111"/>
    </row>
    <row r="824" spans="1:13" s="113" customFormat="1" ht="20.25" customHeight="1" x14ac:dyDescent="0.25">
      <c r="A824" s="191"/>
      <c r="B824" s="455" t="s">
        <v>95</v>
      </c>
      <c r="C824" s="455"/>
      <c r="D824" s="455"/>
      <c r="E824" s="455"/>
      <c r="F824" s="446" t="s">
        <v>111</v>
      </c>
      <c r="G824" s="446"/>
      <c r="H824" s="447" t="s">
        <v>114</v>
      </c>
      <c r="I824" s="448"/>
      <c r="J824" s="447" t="s">
        <v>114</v>
      </c>
      <c r="K824" s="448"/>
      <c r="L824" s="260" t="s">
        <v>99</v>
      </c>
      <c r="M824" s="111"/>
    </row>
    <row r="825" spans="1:13" s="113" customFormat="1" ht="21" customHeight="1" x14ac:dyDescent="0.25">
      <c r="A825" s="191"/>
      <c r="B825" s="455" t="s">
        <v>97</v>
      </c>
      <c r="C825" s="455"/>
      <c r="D825" s="455"/>
      <c r="E825" s="455"/>
      <c r="F825" s="446" t="s">
        <v>111</v>
      </c>
      <c r="G825" s="446"/>
      <c r="H825" s="447" t="s">
        <v>438</v>
      </c>
      <c r="I825" s="448"/>
      <c r="J825" s="447" t="s">
        <v>438</v>
      </c>
      <c r="K825" s="448"/>
      <c r="L825" s="260" t="s">
        <v>24</v>
      </c>
      <c r="M825" s="111"/>
    </row>
    <row r="826" spans="1:13" s="113" customFormat="1" ht="22.5" customHeight="1" x14ac:dyDescent="0.25">
      <c r="A826" s="191"/>
      <c r="B826" s="455" t="s">
        <v>98</v>
      </c>
      <c r="C826" s="455"/>
      <c r="D826" s="455"/>
      <c r="E826" s="455"/>
      <c r="F826" s="446" t="s">
        <v>111</v>
      </c>
      <c r="G826" s="446"/>
      <c r="H826" s="447" t="s">
        <v>438</v>
      </c>
      <c r="I826" s="448"/>
      <c r="J826" s="447" t="s">
        <v>438</v>
      </c>
      <c r="K826" s="448"/>
      <c r="L826" s="260" t="s">
        <v>24</v>
      </c>
      <c r="M826" s="114"/>
    </row>
    <row r="827" spans="1:13" s="113" customFormat="1" ht="20.25" customHeight="1" x14ac:dyDescent="0.25">
      <c r="A827" s="258"/>
      <c r="B827" s="449" t="s">
        <v>125</v>
      </c>
      <c r="C827" s="449"/>
      <c r="D827" s="449"/>
      <c r="E827" s="449"/>
      <c r="F827" s="450" t="s">
        <v>85</v>
      </c>
      <c r="G827" s="450"/>
      <c r="H827" s="451">
        <v>14</v>
      </c>
      <c r="I827" s="451"/>
      <c r="J827" s="451">
        <v>14</v>
      </c>
      <c r="K827" s="451"/>
      <c r="L827" s="198">
        <f>J827/H827*100</f>
        <v>100</v>
      </c>
      <c r="M827" s="114"/>
    </row>
    <row r="828" spans="1:13" s="113" customFormat="1" ht="21.75" customHeight="1" x14ac:dyDescent="0.25">
      <c r="A828" s="258"/>
      <c r="B828" s="449" t="s">
        <v>126</v>
      </c>
      <c r="C828" s="449"/>
      <c r="D828" s="449"/>
      <c r="E828" s="449"/>
      <c r="F828" s="450" t="s">
        <v>21</v>
      </c>
      <c r="G828" s="450"/>
      <c r="H828" s="479">
        <v>196</v>
      </c>
      <c r="I828" s="479"/>
      <c r="J828" s="479">
        <v>196</v>
      </c>
      <c r="K828" s="479"/>
      <c r="L828" s="198">
        <f>J828/H828*100</f>
        <v>100</v>
      </c>
      <c r="M828" s="114"/>
    </row>
    <row r="829" spans="1:13" s="113" customFormat="1" ht="21.75" customHeight="1" x14ac:dyDescent="0.25">
      <c r="A829" s="309"/>
      <c r="B829" s="943" t="s">
        <v>515</v>
      </c>
      <c r="C829" s="943"/>
      <c r="D829" s="943"/>
      <c r="E829" s="943"/>
      <c r="F829" s="922" t="s">
        <v>85</v>
      </c>
      <c r="G829" s="922"/>
      <c r="H829" s="445">
        <v>94</v>
      </c>
      <c r="I829" s="445"/>
      <c r="J829" s="445">
        <v>119</v>
      </c>
      <c r="K829" s="445"/>
      <c r="L829" s="310">
        <f>J829/H829*100</f>
        <v>126.6</v>
      </c>
      <c r="M829" s="114"/>
    </row>
    <row r="830" spans="1:13" s="113" customFormat="1" ht="21.75" customHeight="1" x14ac:dyDescent="0.25">
      <c r="A830" s="258"/>
      <c r="B830" s="449" t="s">
        <v>563</v>
      </c>
      <c r="C830" s="449"/>
      <c r="D830" s="449"/>
      <c r="E830" s="449"/>
      <c r="F830" s="450" t="s">
        <v>21</v>
      </c>
      <c r="G830" s="450"/>
      <c r="H830" s="479">
        <v>9831</v>
      </c>
      <c r="I830" s="479"/>
      <c r="J830" s="479">
        <v>13106</v>
      </c>
      <c r="K830" s="479"/>
      <c r="L830" s="198">
        <f>J830/H830*100</f>
        <v>133.30000000000001</v>
      </c>
      <c r="M830" s="114"/>
    </row>
    <row r="831" spans="1:13" s="113" customFormat="1" ht="30.75" customHeight="1" x14ac:dyDescent="0.25">
      <c r="A831" s="191" t="s">
        <v>28</v>
      </c>
      <c r="B831" s="449" t="s">
        <v>440</v>
      </c>
      <c r="C831" s="449"/>
      <c r="D831" s="449"/>
      <c r="E831" s="449"/>
      <c r="F831" s="450" t="s">
        <v>111</v>
      </c>
      <c r="G831" s="450"/>
      <c r="H831" s="462" t="s">
        <v>114</v>
      </c>
      <c r="I831" s="462"/>
      <c r="J831" s="462" t="s">
        <v>114</v>
      </c>
      <c r="K831" s="462"/>
      <c r="L831" s="198" t="s">
        <v>99</v>
      </c>
      <c r="M831" s="114"/>
    </row>
    <row r="832" spans="1:13" s="113" customFormat="1" ht="21.75" customHeight="1" x14ac:dyDescent="0.25">
      <c r="A832" s="191"/>
      <c r="B832" s="455" t="s">
        <v>94</v>
      </c>
      <c r="C832" s="455"/>
      <c r="D832" s="455"/>
      <c r="E832" s="455"/>
      <c r="F832" s="446" t="s">
        <v>111</v>
      </c>
      <c r="G832" s="446"/>
      <c r="H832" s="473" t="s">
        <v>114</v>
      </c>
      <c r="I832" s="473"/>
      <c r="J832" s="473" t="s">
        <v>114</v>
      </c>
      <c r="K832" s="473"/>
      <c r="L832" s="259" t="s">
        <v>99</v>
      </c>
      <c r="M832" s="114"/>
    </row>
    <row r="833" spans="1:17" s="113" customFormat="1" ht="21.75" customHeight="1" x14ac:dyDescent="0.25">
      <c r="A833" s="191"/>
      <c r="B833" s="455" t="s">
        <v>95</v>
      </c>
      <c r="C833" s="455"/>
      <c r="D833" s="455"/>
      <c r="E833" s="455"/>
      <c r="F833" s="446" t="s">
        <v>111</v>
      </c>
      <c r="G833" s="446"/>
      <c r="H833" s="473">
        <v>0</v>
      </c>
      <c r="I833" s="473"/>
      <c r="J833" s="473">
        <v>0</v>
      </c>
      <c r="K833" s="473"/>
      <c r="L833" s="259" t="s">
        <v>24</v>
      </c>
      <c r="M833" s="114"/>
    </row>
    <row r="834" spans="1:17" s="113" customFormat="1" ht="21.75" customHeight="1" x14ac:dyDescent="0.25">
      <c r="A834" s="191"/>
      <c r="B834" s="455" t="s">
        <v>97</v>
      </c>
      <c r="C834" s="455"/>
      <c r="D834" s="455"/>
      <c r="E834" s="455"/>
      <c r="F834" s="446" t="s">
        <v>111</v>
      </c>
      <c r="G834" s="446"/>
      <c r="H834" s="473">
        <v>0</v>
      </c>
      <c r="I834" s="473"/>
      <c r="J834" s="473" t="s">
        <v>438</v>
      </c>
      <c r="K834" s="473"/>
      <c r="L834" s="259" t="s">
        <v>24</v>
      </c>
      <c r="M834" s="114"/>
    </row>
    <row r="835" spans="1:17" s="113" customFormat="1" ht="21.75" customHeight="1" x14ac:dyDescent="0.25">
      <c r="A835" s="191"/>
      <c r="B835" s="455" t="s">
        <v>98</v>
      </c>
      <c r="C835" s="455"/>
      <c r="D835" s="455"/>
      <c r="E835" s="455"/>
      <c r="F835" s="446" t="s">
        <v>111</v>
      </c>
      <c r="G835" s="446"/>
      <c r="H835" s="473">
        <v>0</v>
      </c>
      <c r="I835" s="473"/>
      <c r="J835" s="473" t="s">
        <v>438</v>
      </c>
      <c r="K835" s="473"/>
      <c r="L835" s="259" t="s">
        <v>24</v>
      </c>
      <c r="M835" s="114"/>
    </row>
    <row r="836" spans="1:17" s="113" customFormat="1" ht="22.5" customHeight="1" x14ac:dyDescent="0.25">
      <c r="A836" s="191"/>
      <c r="B836" s="449" t="s">
        <v>432</v>
      </c>
      <c r="C836" s="449"/>
      <c r="D836" s="449"/>
      <c r="E836" s="449"/>
      <c r="F836" s="450" t="s">
        <v>85</v>
      </c>
      <c r="G836" s="450"/>
      <c r="H836" s="451">
        <v>798</v>
      </c>
      <c r="I836" s="451"/>
      <c r="J836" s="451">
        <v>859</v>
      </c>
      <c r="K836" s="451"/>
      <c r="L836" s="198">
        <f>J836/H836*100</f>
        <v>107.6</v>
      </c>
      <c r="M836" s="114"/>
    </row>
    <row r="837" spans="1:17" s="113" customFormat="1" ht="21" customHeight="1" x14ac:dyDescent="0.25">
      <c r="A837" s="191"/>
      <c r="B837" s="449" t="s">
        <v>663</v>
      </c>
      <c r="C837" s="449"/>
      <c r="D837" s="449"/>
      <c r="E837" s="449"/>
      <c r="F837" s="450" t="s">
        <v>21</v>
      </c>
      <c r="G837" s="450"/>
      <c r="H837" s="479">
        <v>14688</v>
      </c>
      <c r="I837" s="479"/>
      <c r="J837" s="479">
        <v>29554</v>
      </c>
      <c r="K837" s="479"/>
      <c r="L837" s="198" t="s">
        <v>505</v>
      </c>
      <c r="M837" s="114"/>
    </row>
    <row r="838" spans="1:17" s="113" customFormat="1" ht="21" customHeight="1" x14ac:dyDescent="0.25">
      <c r="A838" s="191"/>
      <c r="B838" s="449" t="s">
        <v>664</v>
      </c>
      <c r="C838" s="449"/>
      <c r="D838" s="449"/>
      <c r="E838" s="449"/>
      <c r="F838" s="450" t="s">
        <v>69</v>
      </c>
      <c r="G838" s="450"/>
      <c r="H838" s="451">
        <v>3204.4</v>
      </c>
      <c r="I838" s="451"/>
      <c r="J838" s="451">
        <v>3681</v>
      </c>
      <c r="K838" s="451"/>
      <c r="L838" s="198">
        <f t="shared" ref="L838" si="37">J838/H838*100</f>
        <v>114.9</v>
      </c>
      <c r="M838" s="114"/>
    </row>
    <row r="839" spans="1:17" s="113" customFormat="1" ht="21" customHeight="1" x14ac:dyDescent="0.25">
      <c r="A839" s="191"/>
      <c r="B839" s="628" t="s">
        <v>564</v>
      </c>
      <c r="C839" s="683"/>
      <c r="D839" s="683"/>
      <c r="E839" s="629"/>
      <c r="F839" s="976" t="s">
        <v>85</v>
      </c>
      <c r="G839" s="977"/>
      <c r="H839" s="452">
        <v>82</v>
      </c>
      <c r="I839" s="453"/>
      <c r="J839" s="452">
        <v>87</v>
      </c>
      <c r="K839" s="453"/>
      <c r="L839" s="198">
        <f>J839/H839*100</f>
        <v>106.1</v>
      </c>
      <c r="M839" s="114"/>
    </row>
    <row r="840" spans="1:17" s="113" customFormat="1" ht="21" customHeight="1" x14ac:dyDescent="0.25">
      <c r="A840" s="191"/>
      <c r="B840" s="449" t="s">
        <v>665</v>
      </c>
      <c r="C840" s="449"/>
      <c r="D840" s="449"/>
      <c r="E840" s="449"/>
      <c r="F840" s="450" t="s">
        <v>21</v>
      </c>
      <c r="G840" s="450"/>
      <c r="H840" s="479">
        <v>9467</v>
      </c>
      <c r="I840" s="479"/>
      <c r="J840" s="479">
        <v>11482</v>
      </c>
      <c r="K840" s="479"/>
      <c r="L840" s="198">
        <f>J840/H840*100</f>
        <v>121.3</v>
      </c>
      <c r="M840" s="114"/>
    </row>
    <row r="841" spans="1:17" s="113" customFormat="1" ht="33" customHeight="1" x14ac:dyDescent="0.25">
      <c r="A841" s="191" t="s">
        <v>30</v>
      </c>
      <c r="B841" s="449" t="s">
        <v>441</v>
      </c>
      <c r="C841" s="449"/>
      <c r="D841" s="449"/>
      <c r="E841" s="449"/>
      <c r="F841" s="450" t="s">
        <v>111</v>
      </c>
      <c r="G841" s="450"/>
      <c r="H841" s="462" t="s">
        <v>114</v>
      </c>
      <c r="I841" s="462"/>
      <c r="J841" s="462" t="s">
        <v>114</v>
      </c>
      <c r="K841" s="462"/>
      <c r="L841" s="198" t="s">
        <v>99</v>
      </c>
      <c r="M841" s="114"/>
    </row>
    <row r="842" spans="1:17" s="113" customFormat="1" ht="21" customHeight="1" x14ac:dyDescent="0.25">
      <c r="A842" s="191"/>
      <c r="B842" s="455" t="s">
        <v>94</v>
      </c>
      <c r="C842" s="455"/>
      <c r="D842" s="455"/>
      <c r="E842" s="455"/>
      <c r="F842" s="446" t="s">
        <v>111</v>
      </c>
      <c r="G842" s="446"/>
      <c r="H842" s="473" t="s">
        <v>114</v>
      </c>
      <c r="I842" s="473"/>
      <c r="J842" s="473" t="s">
        <v>114</v>
      </c>
      <c r="K842" s="473"/>
      <c r="L842" s="260" t="s">
        <v>99</v>
      </c>
      <c r="M842" s="114"/>
    </row>
    <row r="843" spans="1:17" s="113" customFormat="1" ht="21" customHeight="1" x14ac:dyDescent="0.25">
      <c r="A843" s="191"/>
      <c r="B843" s="455" t="s">
        <v>95</v>
      </c>
      <c r="C843" s="455"/>
      <c r="D843" s="455"/>
      <c r="E843" s="455"/>
      <c r="F843" s="446" t="s">
        <v>111</v>
      </c>
      <c r="G843" s="446"/>
      <c r="H843" s="473" t="s">
        <v>438</v>
      </c>
      <c r="I843" s="473"/>
      <c r="J843" s="473" t="s">
        <v>438</v>
      </c>
      <c r="K843" s="473"/>
      <c r="L843" s="259" t="s">
        <v>24</v>
      </c>
      <c r="M843" s="114"/>
    </row>
    <row r="844" spans="1:17" s="113" customFormat="1" ht="21.75" customHeight="1" x14ac:dyDescent="0.25">
      <c r="A844" s="191"/>
      <c r="B844" s="455" t="s">
        <v>97</v>
      </c>
      <c r="C844" s="455"/>
      <c r="D844" s="455"/>
      <c r="E844" s="455"/>
      <c r="F844" s="446" t="s">
        <v>111</v>
      </c>
      <c r="G844" s="446"/>
      <c r="H844" s="473" t="s">
        <v>438</v>
      </c>
      <c r="I844" s="473"/>
      <c r="J844" s="473">
        <v>0</v>
      </c>
      <c r="K844" s="473"/>
      <c r="L844" s="259" t="s">
        <v>24</v>
      </c>
      <c r="M844" s="114"/>
    </row>
    <row r="845" spans="1:17" s="113" customFormat="1" ht="21" customHeight="1" x14ac:dyDescent="0.25">
      <c r="A845" s="191"/>
      <c r="B845" s="455" t="s">
        <v>98</v>
      </c>
      <c r="C845" s="455"/>
      <c r="D845" s="455"/>
      <c r="E845" s="455"/>
      <c r="F845" s="446" t="s">
        <v>111</v>
      </c>
      <c r="G845" s="446"/>
      <c r="H845" s="473">
        <v>0</v>
      </c>
      <c r="I845" s="473"/>
      <c r="J845" s="473">
        <v>0</v>
      </c>
      <c r="K845" s="473"/>
      <c r="L845" s="259" t="s">
        <v>24</v>
      </c>
      <c r="M845" s="114"/>
    </row>
    <row r="846" spans="1:17" s="113" customFormat="1" ht="21" customHeight="1" x14ac:dyDescent="0.25">
      <c r="A846" s="191"/>
      <c r="B846" s="449" t="s">
        <v>127</v>
      </c>
      <c r="C846" s="449"/>
      <c r="D846" s="449"/>
      <c r="E846" s="449"/>
      <c r="F846" s="450" t="s">
        <v>128</v>
      </c>
      <c r="G846" s="450"/>
      <c r="H846" s="451">
        <v>93</v>
      </c>
      <c r="I846" s="451"/>
      <c r="J846" s="451">
        <v>93.9</v>
      </c>
      <c r="K846" s="451"/>
      <c r="L846" s="198">
        <f>J846/H846*100</f>
        <v>101</v>
      </c>
      <c r="M846" s="112"/>
      <c r="Q846" s="115"/>
    </row>
    <row r="847" spans="1:17" s="113" customFormat="1" ht="18" customHeight="1" x14ac:dyDescent="0.25">
      <c r="A847" s="191"/>
      <c r="B847" s="455" t="s">
        <v>129</v>
      </c>
      <c r="C847" s="455"/>
      <c r="D847" s="455"/>
      <c r="E847" s="455"/>
      <c r="F847" s="446" t="s">
        <v>128</v>
      </c>
      <c r="G847" s="446"/>
      <c r="H847" s="463">
        <v>40</v>
      </c>
      <c r="I847" s="463"/>
      <c r="J847" s="463">
        <v>40.799999999999997</v>
      </c>
      <c r="K847" s="463"/>
      <c r="L847" s="259">
        <f>J847/H847*100</f>
        <v>102</v>
      </c>
      <c r="M847" s="112"/>
      <c r="Q847" s="115"/>
    </row>
    <row r="848" spans="1:17" s="113" customFormat="1" ht="18" customHeight="1" x14ac:dyDescent="0.25">
      <c r="A848" s="191"/>
      <c r="B848" s="455" t="s">
        <v>130</v>
      </c>
      <c r="C848" s="455"/>
      <c r="D848" s="455"/>
      <c r="E848" s="455"/>
      <c r="F848" s="446" t="s">
        <v>128</v>
      </c>
      <c r="G848" s="446"/>
      <c r="H848" s="463">
        <v>53</v>
      </c>
      <c r="I848" s="463"/>
      <c r="J848" s="463">
        <v>53.1</v>
      </c>
      <c r="K848" s="463"/>
      <c r="L848" s="259">
        <f>J848/H848*100</f>
        <v>100.2</v>
      </c>
      <c r="M848" s="112"/>
      <c r="Q848" s="115"/>
    </row>
    <row r="849" spans="1:19" s="113" customFormat="1" ht="16.5" customHeight="1" x14ac:dyDescent="0.25">
      <c r="A849" s="191"/>
      <c r="B849" s="455" t="s">
        <v>565</v>
      </c>
      <c r="C849" s="957"/>
      <c r="D849" s="957"/>
      <c r="E849" s="957"/>
      <c r="F849" s="446" t="s">
        <v>64</v>
      </c>
      <c r="G849" s="446"/>
      <c r="H849" s="463">
        <v>13.1</v>
      </c>
      <c r="I849" s="463"/>
      <c r="J849" s="463">
        <v>12.1</v>
      </c>
      <c r="K849" s="463"/>
      <c r="L849" s="259">
        <f>J849/H849*100</f>
        <v>92.4</v>
      </c>
      <c r="M849" s="112"/>
      <c r="Q849" s="115"/>
    </row>
    <row r="850" spans="1:19" s="113" customFormat="1" ht="30" customHeight="1" x14ac:dyDescent="0.25">
      <c r="A850" s="191" t="s">
        <v>32</v>
      </c>
      <c r="B850" s="449" t="s">
        <v>275</v>
      </c>
      <c r="C850" s="449"/>
      <c r="D850" s="449"/>
      <c r="E850" s="449"/>
      <c r="F850" s="450" t="s">
        <v>111</v>
      </c>
      <c r="G850" s="450"/>
      <c r="H850" s="462" t="s">
        <v>290</v>
      </c>
      <c r="I850" s="462"/>
      <c r="J850" s="462" t="s">
        <v>290</v>
      </c>
      <c r="K850" s="462"/>
      <c r="L850" s="198" t="s">
        <v>99</v>
      </c>
      <c r="M850" s="112"/>
      <c r="Q850" s="115"/>
    </row>
    <row r="851" spans="1:19" s="113" customFormat="1" ht="21" customHeight="1" x14ac:dyDescent="0.25">
      <c r="A851" s="191"/>
      <c r="B851" s="455" t="s">
        <v>94</v>
      </c>
      <c r="C851" s="455"/>
      <c r="D851" s="455"/>
      <c r="E851" s="455"/>
      <c r="F851" s="446" t="s">
        <v>111</v>
      </c>
      <c r="G851" s="446"/>
      <c r="H851" s="473" t="s">
        <v>291</v>
      </c>
      <c r="I851" s="473"/>
      <c r="J851" s="473" t="s">
        <v>291</v>
      </c>
      <c r="K851" s="473"/>
      <c r="L851" s="259" t="s">
        <v>99</v>
      </c>
      <c r="M851" s="112"/>
      <c r="Q851" s="115"/>
    </row>
    <row r="852" spans="1:19" s="113" customFormat="1" ht="18" customHeight="1" x14ac:dyDescent="0.25">
      <c r="A852" s="191"/>
      <c r="B852" s="455" t="s">
        <v>95</v>
      </c>
      <c r="C852" s="455"/>
      <c r="D852" s="455"/>
      <c r="E852" s="455"/>
      <c r="F852" s="446" t="s">
        <v>111</v>
      </c>
      <c r="G852" s="446"/>
      <c r="H852" s="473" t="s">
        <v>114</v>
      </c>
      <c r="I852" s="473"/>
      <c r="J852" s="473" t="s">
        <v>114</v>
      </c>
      <c r="K852" s="473"/>
      <c r="L852" s="259" t="s">
        <v>99</v>
      </c>
      <c r="M852" s="112"/>
      <c r="Q852" s="115"/>
    </row>
    <row r="853" spans="1:19" s="113" customFormat="1" ht="22.5" customHeight="1" x14ac:dyDescent="0.25">
      <c r="A853" s="191"/>
      <c r="B853" s="455" t="s">
        <v>97</v>
      </c>
      <c r="C853" s="455"/>
      <c r="D853" s="455"/>
      <c r="E853" s="455"/>
      <c r="F853" s="446" t="s">
        <v>111</v>
      </c>
      <c r="G853" s="446"/>
      <c r="H853" s="473" t="s">
        <v>114</v>
      </c>
      <c r="I853" s="473"/>
      <c r="J853" s="473" t="s">
        <v>114</v>
      </c>
      <c r="K853" s="473"/>
      <c r="L853" s="259" t="s">
        <v>99</v>
      </c>
      <c r="M853" s="112"/>
      <c r="Q853" s="115"/>
    </row>
    <row r="854" spans="1:19" s="113" customFormat="1" ht="21.75" customHeight="1" x14ac:dyDescent="0.25">
      <c r="A854" s="191"/>
      <c r="B854" s="455" t="s">
        <v>98</v>
      </c>
      <c r="C854" s="455"/>
      <c r="D854" s="455"/>
      <c r="E854" s="455"/>
      <c r="F854" s="446" t="s">
        <v>111</v>
      </c>
      <c r="G854" s="446"/>
      <c r="H854" s="473" t="s">
        <v>114</v>
      </c>
      <c r="I854" s="473"/>
      <c r="J854" s="473" t="s">
        <v>114</v>
      </c>
      <c r="K854" s="473"/>
      <c r="L854" s="259" t="s">
        <v>99</v>
      </c>
      <c r="M854" s="112"/>
      <c r="Q854" s="115"/>
    </row>
    <row r="855" spans="1:19" s="113" customFormat="1" ht="20.25" customHeight="1" x14ac:dyDescent="0.25">
      <c r="A855" s="191"/>
      <c r="B855" s="449" t="s">
        <v>133</v>
      </c>
      <c r="C855" s="449"/>
      <c r="D855" s="449"/>
      <c r="E855" s="449"/>
      <c r="F855" s="450" t="s">
        <v>21</v>
      </c>
      <c r="G855" s="450"/>
      <c r="H855" s="479">
        <v>1085</v>
      </c>
      <c r="I855" s="479"/>
      <c r="J855" s="479">
        <v>1078</v>
      </c>
      <c r="K855" s="479"/>
      <c r="L855" s="198">
        <f>J855/H855*100</f>
        <v>99.4</v>
      </c>
      <c r="M855" s="112"/>
      <c r="Q855" s="115"/>
    </row>
    <row r="856" spans="1:19" s="113" customFormat="1" ht="32.25" customHeight="1" x14ac:dyDescent="0.25">
      <c r="A856" s="191" t="s">
        <v>34</v>
      </c>
      <c r="B856" s="449" t="s">
        <v>433</v>
      </c>
      <c r="C856" s="449"/>
      <c r="D856" s="449"/>
      <c r="E856" s="449"/>
      <c r="F856" s="450" t="s">
        <v>111</v>
      </c>
      <c r="G856" s="450"/>
      <c r="H856" s="462" t="s">
        <v>131</v>
      </c>
      <c r="I856" s="462"/>
      <c r="J856" s="462" t="s">
        <v>131</v>
      </c>
      <c r="K856" s="462"/>
      <c r="L856" s="198" t="s">
        <v>132</v>
      </c>
      <c r="M856" s="112"/>
      <c r="Q856" s="115"/>
    </row>
    <row r="857" spans="1:19" s="113" customFormat="1" ht="21" customHeight="1" x14ac:dyDescent="0.25">
      <c r="A857" s="191"/>
      <c r="B857" s="455" t="s">
        <v>94</v>
      </c>
      <c r="C857" s="455"/>
      <c r="D857" s="455"/>
      <c r="E857" s="455"/>
      <c r="F857" s="446" t="s">
        <v>111</v>
      </c>
      <c r="G857" s="446"/>
      <c r="H857" s="447" t="s">
        <v>438</v>
      </c>
      <c r="I857" s="448"/>
      <c r="J857" s="447" t="s">
        <v>438</v>
      </c>
      <c r="K857" s="448"/>
      <c r="L857" s="259" t="s">
        <v>24</v>
      </c>
      <c r="M857" s="112"/>
      <c r="Q857" s="115"/>
    </row>
    <row r="858" spans="1:19" s="113" customFormat="1" ht="20.25" customHeight="1" x14ac:dyDescent="0.25">
      <c r="A858" s="191"/>
      <c r="B858" s="455" t="s">
        <v>95</v>
      </c>
      <c r="C858" s="455"/>
      <c r="D858" s="455"/>
      <c r="E858" s="455"/>
      <c r="F858" s="446" t="s">
        <v>111</v>
      </c>
      <c r="G858" s="446"/>
      <c r="H858" s="447" t="s">
        <v>438</v>
      </c>
      <c r="I858" s="448"/>
      <c r="J858" s="447" t="s">
        <v>438</v>
      </c>
      <c r="K858" s="448"/>
      <c r="L858" s="259" t="s">
        <v>24</v>
      </c>
      <c r="M858" s="112"/>
      <c r="Q858" s="115"/>
    </row>
    <row r="859" spans="1:19" s="113" customFormat="1" ht="18.75" customHeight="1" x14ac:dyDescent="0.25">
      <c r="A859" s="191"/>
      <c r="B859" s="455" t="s">
        <v>97</v>
      </c>
      <c r="C859" s="455"/>
      <c r="D859" s="455"/>
      <c r="E859" s="455"/>
      <c r="F859" s="446" t="s">
        <v>111</v>
      </c>
      <c r="G859" s="446"/>
      <c r="H859" s="447" t="s">
        <v>131</v>
      </c>
      <c r="I859" s="448"/>
      <c r="J859" s="447" t="s">
        <v>131</v>
      </c>
      <c r="K859" s="448"/>
      <c r="L859" s="259" t="s">
        <v>132</v>
      </c>
      <c r="M859" s="111"/>
    </row>
    <row r="860" spans="1:19" s="113" customFormat="1" ht="21.75" customHeight="1" x14ac:dyDescent="0.25">
      <c r="A860" s="191"/>
      <c r="B860" s="455" t="s">
        <v>98</v>
      </c>
      <c r="C860" s="455"/>
      <c r="D860" s="455"/>
      <c r="E860" s="455"/>
      <c r="F860" s="446" t="s">
        <v>111</v>
      </c>
      <c r="G860" s="446"/>
      <c r="H860" s="473" t="s">
        <v>438</v>
      </c>
      <c r="I860" s="473"/>
      <c r="J860" s="473" t="s">
        <v>438</v>
      </c>
      <c r="K860" s="473"/>
      <c r="L860" s="259" t="s">
        <v>24</v>
      </c>
      <c r="M860" s="111"/>
      <c r="P860" s="196"/>
      <c r="Q860" s="197"/>
      <c r="R860" s="197"/>
      <c r="S860" s="197"/>
    </row>
    <row r="861" spans="1:19" s="113" customFormat="1" ht="30.75" customHeight="1" x14ac:dyDescent="0.25">
      <c r="A861" s="230" t="s">
        <v>134</v>
      </c>
      <c r="B861" s="490" t="s">
        <v>434</v>
      </c>
      <c r="C861" s="491"/>
      <c r="D861" s="491"/>
      <c r="E861" s="492"/>
      <c r="F861" s="937" t="s">
        <v>85</v>
      </c>
      <c r="G861" s="938"/>
      <c r="H861" s="512">
        <v>2627</v>
      </c>
      <c r="I861" s="513"/>
      <c r="J861" s="512">
        <v>2647</v>
      </c>
      <c r="K861" s="513"/>
      <c r="L861" s="231">
        <f>J861/H861*100</f>
        <v>100.8</v>
      </c>
      <c r="M861" s="111"/>
      <c r="P861" s="196"/>
      <c r="Q861" s="197"/>
      <c r="R861" s="197"/>
      <c r="S861" s="197"/>
    </row>
    <row r="862" spans="1:19" s="113" customFormat="1" ht="38.25" customHeight="1" x14ac:dyDescent="0.25">
      <c r="A862" s="230" t="s">
        <v>1</v>
      </c>
      <c r="B862" s="490" t="s">
        <v>516</v>
      </c>
      <c r="C862" s="491"/>
      <c r="D862" s="491"/>
      <c r="E862" s="492"/>
      <c r="F862" s="937" t="s">
        <v>21</v>
      </c>
      <c r="G862" s="938"/>
      <c r="H862" s="488">
        <v>257214</v>
      </c>
      <c r="I862" s="489"/>
      <c r="J862" s="488">
        <v>293741</v>
      </c>
      <c r="K862" s="489"/>
      <c r="L862" s="397">
        <f>J862/H862*100</f>
        <v>114.2</v>
      </c>
      <c r="M862" s="111"/>
      <c r="P862" s="196"/>
      <c r="Q862" s="197"/>
      <c r="R862" s="197"/>
      <c r="S862" s="197"/>
    </row>
    <row r="863" spans="1:19" s="113" customFormat="1" ht="33.75" customHeight="1" x14ac:dyDescent="0.25">
      <c r="A863" s="311" t="s">
        <v>3</v>
      </c>
      <c r="B863" s="505" t="s">
        <v>662</v>
      </c>
      <c r="C863" s="505"/>
      <c r="D863" s="505"/>
      <c r="E863" s="505"/>
      <c r="F863" s="509" t="s">
        <v>64</v>
      </c>
      <c r="G863" s="509"/>
      <c r="H863" s="923">
        <v>47.8</v>
      </c>
      <c r="I863" s="923"/>
      <c r="J863" s="923">
        <v>45.5</v>
      </c>
      <c r="K863" s="923"/>
      <c r="L863" s="407">
        <f>J863-H863</f>
        <v>-2.2999999999999998</v>
      </c>
      <c r="M863" s="111"/>
      <c r="P863" s="931"/>
      <c r="Q863" s="932"/>
      <c r="R863" s="932"/>
      <c r="S863" s="932"/>
    </row>
    <row r="864" spans="1:19" s="126" customFormat="1" ht="17.25" customHeight="1" x14ac:dyDescent="0.25">
      <c r="A864" s="606" t="s">
        <v>562</v>
      </c>
      <c r="B864" s="606"/>
      <c r="C864" s="606"/>
      <c r="D864" s="606"/>
      <c r="E864" s="606"/>
      <c r="F864" s="606"/>
      <c r="G864" s="606"/>
      <c r="H864" s="606"/>
      <c r="I864" s="606"/>
      <c r="J864" s="606"/>
      <c r="K864" s="606"/>
      <c r="L864" s="606"/>
      <c r="M864" s="120"/>
    </row>
    <row r="865" spans="1:19" s="126" customFormat="1" ht="19.5" customHeight="1" x14ac:dyDescent="0.25">
      <c r="A865" s="606" t="s">
        <v>660</v>
      </c>
      <c r="B865" s="939"/>
      <c r="C865" s="939"/>
      <c r="D865" s="939"/>
      <c r="E865" s="939"/>
      <c r="F865" s="939"/>
      <c r="G865" s="939"/>
      <c r="H865" s="939"/>
      <c r="I865" s="939"/>
      <c r="J865" s="939"/>
      <c r="K865" s="939"/>
      <c r="L865" s="939"/>
      <c r="M865" s="120"/>
    </row>
    <row r="866" spans="1:19" s="126" customFormat="1" ht="42" customHeight="1" x14ac:dyDescent="0.25">
      <c r="A866" s="934" t="s">
        <v>661</v>
      </c>
      <c r="B866" s="935"/>
      <c r="C866" s="935"/>
      <c r="D866" s="935"/>
      <c r="E866" s="935"/>
      <c r="F866" s="935"/>
      <c r="G866" s="935"/>
      <c r="H866" s="935"/>
      <c r="I866" s="935"/>
      <c r="J866" s="935"/>
      <c r="K866" s="935"/>
      <c r="L866" s="935"/>
      <c r="M866" s="120"/>
      <c r="O866" s="965"/>
      <c r="P866" s="966"/>
      <c r="Q866" s="966"/>
      <c r="R866" s="966"/>
      <c r="S866" s="966"/>
    </row>
    <row r="867" spans="1:19" s="126" customFormat="1" ht="8.25" customHeight="1" x14ac:dyDescent="0.25">
      <c r="A867" s="195"/>
      <c r="B867" s="195"/>
      <c r="C867" s="195"/>
      <c r="D867" s="195"/>
      <c r="E867" s="195"/>
      <c r="F867" s="195"/>
      <c r="G867" s="195"/>
      <c r="H867" s="195"/>
      <c r="I867" s="195"/>
      <c r="J867" s="195"/>
      <c r="K867" s="195"/>
      <c r="L867" s="195"/>
      <c r="M867" s="120"/>
      <c r="O867" s="966"/>
      <c r="P867" s="966"/>
      <c r="Q867" s="966"/>
      <c r="R867" s="966"/>
      <c r="S867" s="966"/>
    </row>
    <row r="868" spans="1:19" s="126" customFormat="1" ht="18.75" customHeight="1" x14ac:dyDescent="0.25">
      <c r="A868" s="598" t="s">
        <v>365</v>
      </c>
      <c r="B868" s="598"/>
      <c r="C868" s="598"/>
      <c r="D868" s="598"/>
      <c r="E868" s="598"/>
      <c r="F868" s="598"/>
      <c r="G868" s="598"/>
      <c r="H868" s="598"/>
      <c r="I868" s="598"/>
      <c r="J868" s="598"/>
      <c r="K868" s="598"/>
      <c r="L868" s="598"/>
      <c r="M868" s="120"/>
      <c r="O868" s="966"/>
      <c r="P868" s="966"/>
      <c r="Q868" s="966"/>
      <c r="R868" s="966"/>
      <c r="S868" s="966"/>
    </row>
    <row r="869" spans="1:19" s="126" customFormat="1" ht="33" customHeight="1" x14ac:dyDescent="0.25">
      <c r="A869" s="247" t="s">
        <v>5</v>
      </c>
      <c r="B869" s="474" t="s">
        <v>18</v>
      </c>
      <c r="C869" s="474"/>
      <c r="D869" s="474"/>
      <c r="E869" s="474"/>
      <c r="F869" s="521" t="s">
        <v>7</v>
      </c>
      <c r="G869" s="521"/>
      <c r="H869" s="459" t="s">
        <v>524</v>
      </c>
      <c r="I869" s="459"/>
      <c r="J869" s="459" t="s">
        <v>525</v>
      </c>
      <c r="K869" s="459"/>
      <c r="L869" s="248" t="s">
        <v>60</v>
      </c>
      <c r="M869" s="120"/>
      <c r="O869" s="966"/>
      <c r="P869" s="966"/>
      <c r="Q869" s="966"/>
      <c r="R869" s="966"/>
      <c r="S869" s="966"/>
    </row>
    <row r="870" spans="1:19" s="126" customFormat="1" ht="19.5" customHeight="1" x14ac:dyDescent="0.25">
      <c r="A870" s="203" t="s">
        <v>103</v>
      </c>
      <c r="B870" s="558" t="s">
        <v>135</v>
      </c>
      <c r="C870" s="559"/>
      <c r="D870" s="559"/>
      <c r="E870" s="560"/>
      <c r="F870" s="496" t="s">
        <v>85</v>
      </c>
      <c r="G870" s="497"/>
      <c r="H870" s="488">
        <f>SUM(H871:I874)</f>
        <v>65</v>
      </c>
      <c r="I870" s="489"/>
      <c r="J870" s="488">
        <f>J871+J872+J873+J874</f>
        <v>67</v>
      </c>
      <c r="K870" s="489"/>
      <c r="L870" s="204">
        <f>J870/H870*100</f>
        <v>103.1</v>
      </c>
      <c r="M870" s="120"/>
      <c r="O870" s="966"/>
      <c r="P870" s="966"/>
      <c r="Q870" s="966"/>
      <c r="R870" s="966"/>
      <c r="S870" s="966"/>
    </row>
    <row r="871" spans="1:19" s="126" customFormat="1" ht="22.5" customHeight="1" x14ac:dyDescent="0.25">
      <c r="A871" s="203"/>
      <c r="B871" s="467" t="s">
        <v>94</v>
      </c>
      <c r="C871" s="468"/>
      <c r="D871" s="468"/>
      <c r="E871" s="469"/>
      <c r="F871" s="443" t="s">
        <v>85</v>
      </c>
      <c r="G871" s="444"/>
      <c r="H871" s="465">
        <f>H876+H881+H886+H891+H896+H901+H906+H911</f>
        <v>46</v>
      </c>
      <c r="I871" s="466"/>
      <c r="J871" s="465">
        <v>48</v>
      </c>
      <c r="K871" s="466"/>
      <c r="L871" s="264">
        <f t="shared" ref="L871:L880" si="38">J871/H871*100</f>
        <v>104.3</v>
      </c>
      <c r="M871" s="120"/>
    </row>
    <row r="872" spans="1:19" s="126" customFormat="1" ht="18" customHeight="1" x14ac:dyDescent="0.25">
      <c r="A872" s="203"/>
      <c r="B872" s="467" t="s">
        <v>95</v>
      </c>
      <c r="C872" s="468"/>
      <c r="D872" s="468"/>
      <c r="E872" s="469"/>
      <c r="F872" s="443" t="s">
        <v>85</v>
      </c>
      <c r="G872" s="444"/>
      <c r="H872" s="465">
        <f>H877+H882+H887+H892+H897+H902+H907+H912</f>
        <v>1</v>
      </c>
      <c r="I872" s="466"/>
      <c r="J872" s="465">
        <f>J877+J882+J887+J892+J897+J902+J907+J912</f>
        <v>1</v>
      </c>
      <c r="K872" s="466"/>
      <c r="L872" s="264">
        <f t="shared" si="38"/>
        <v>100</v>
      </c>
      <c r="M872" s="120"/>
    </row>
    <row r="873" spans="1:19" s="126" customFormat="1" ht="18" customHeight="1" x14ac:dyDescent="0.25">
      <c r="A873" s="203"/>
      <c r="B873" s="467" t="s">
        <v>97</v>
      </c>
      <c r="C873" s="468"/>
      <c r="D873" s="468"/>
      <c r="E873" s="469"/>
      <c r="F873" s="443" t="s">
        <v>85</v>
      </c>
      <c r="G873" s="444"/>
      <c r="H873" s="465">
        <f>H878+H883+H888+H893+H898+H903+H908+H913</f>
        <v>12</v>
      </c>
      <c r="I873" s="466"/>
      <c r="J873" s="465">
        <f>J878+J883+J888+J893+J898+J903+J908+J913</f>
        <v>12</v>
      </c>
      <c r="K873" s="466"/>
      <c r="L873" s="264">
        <f t="shared" si="38"/>
        <v>100</v>
      </c>
      <c r="M873" s="120"/>
    </row>
    <row r="874" spans="1:19" s="126" customFormat="1" ht="18" customHeight="1" x14ac:dyDescent="0.25">
      <c r="A874" s="203"/>
      <c r="B874" s="467" t="s">
        <v>98</v>
      </c>
      <c r="C874" s="468"/>
      <c r="D874" s="468"/>
      <c r="E874" s="469"/>
      <c r="F874" s="443" t="s">
        <v>85</v>
      </c>
      <c r="G874" s="444"/>
      <c r="H874" s="465">
        <f>H879+H884+H889+H894+H899+H904+H909+H914</f>
        <v>6</v>
      </c>
      <c r="I874" s="466"/>
      <c r="J874" s="465">
        <f>J879+J884+J889+J894+J899+J904+J909+J914</f>
        <v>6</v>
      </c>
      <c r="K874" s="466"/>
      <c r="L874" s="264">
        <f t="shared" si="38"/>
        <v>100</v>
      </c>
      <c r="M874" s="120"/>
    </row>
    <row r="875" spans="1:19" s="126" customFormat="1" ht="18.75" customHeight="1" x14ac:dyDescent="0.25">
      <c r="A875" s="205" t="s">
        <v>10</v>
      </c>
      <c r="B875" s="493" t="s">
        <v>312</v>
      </c>
      <c r="C875" s="494"/>
      <c r="D875" s="494"/>
      <c r="E875" s="495"/>
      <c r="F875" s="460" t="s">
        <v>85</v>
      </c>
      <c r="G875" s="549"/>
      <c r="H875" s="479">
        <f>SUM(H876:I879)</f>
        <v>22</v>
      </c>
      <c r="I875" s="479"/>
      <c r="J875" s="479">
        <f>J876+J877+J878+J879</f>
        <v>22</v>
      </c>
      <c r="K875" s="479"/>
      <c r="L875" s="198">
        <f t="shared" si="38"/>
        <v>100</v>
      </c>
      <c r="M875" s="120"/>
    </row>
    <row r="876" spans="1:19" s="126" customFormat="1" ht="22.5" customHeight="1" x14ac:dyDescent="0.25">
      <c r="A876" s="263"/>
      <c r="B876" s="467" t="s">
        <v>94</v>
      </c>
      <c r="C876" s="468"/>
      <c r="D876" s="468"/>
      <c r="E876" s="469"/>
      <c r="F876" s="443" t="s">
        <v>85</v>
      </c>
      <c r="G876" s="444"/>
      <c r="H876" s="465">
        <v>14</v>
      </c>
      <c r="I876" s="466"/>
      <c r="J876" s="465">
        <v>14</v>
      </c>
      <c r="K876" s="466"/>
      <c r="L876" s="259">
        <f t="shared" si="38"/>
        <v>100</v>
      </c>
      <c r="M876" s="120"/>
    </row>
    <row r="877" spans="1:19" s="126" customFormat="1" ht="18.75" customHeight="1" x14ac:dyDescent="0.25">
      <c r="A877" s="263"/>
      <c r="B877" s="467" t="s">
        <v>95</v>
      </c>
      <c r="C877" s="468"/>
      <c r="D877" s="468"/>
      <c r="E877" s="469"/>
      <c r="F877" s="443" t="s">
        <v>85</v>
      </c>
      <c r="G877" s="444"/>
      <c r="H877" s="465">
        <v>1</v>
      </c>
      <c r="I877" s="466"/>
      <c r="J877" s="465">
        <v>1</v>
      </c>
      <c r="K877" s="466"/>
      <c r="L877" s="259">
        <f t="shared" si="38"/>
        <v>100</v>
      </c>
      <c r="M877" s="120"/>
    </row>
    <row r="878" spans="1:19" s="126" customFormat="1" ht="18.75" customHeight="1" x14ac:dyDescent="0.25">
      <c r="A878" s="263"/>
      <c r="B878" s="467" t="s">
        <v>97</v>
      </c>
      <c r="C878" s="468"/>
      <c r="D878" s="468"/>
      <c r="E878" s="469"/>
      <c r="F878" s="443" t="s">
        <v>85</v>
      </c>
      <c r="G878" s="444"/>
      <c r="H878" s="465">
        <v>5</v>
      </c>
      <c r="I878" s="466"/>
      <c r="J878" s="465">
        <v>5</v>
      </c>
      <c r="K878" s="466"/>
      <c r="L878" s="259">
        <f t="shared" si="38"/>
        <v>100</v>
      </c>
      <c r="M878" s="120"/>
    </row>
    <row r="879" spans="1:19" s="126" customFormat="1" ht="18.75" customHeight="1" x14ac:dyDescent="0.25">
      <c r="A879" s="263"/>
      <c r="B879" s="467" t="s">
        <v>98</v>
      </c>
      <c r="C879" s="468"/>
      <c r="D879" s="468"/>
      <c r="E879" s="469"/>
      <c r="F879" s="443" t="s">
        <v>85</v>
      </c>
      <c r="G879" s="444"/>
      <c r="H879" s="465">
        <v>2</v>
      </c>
      <c r="I879" s="466"/>
      <c r="J879" s="465">
        <v>2</v>
      </c>
      <c r="K879" s="466"/>
      <c r="L879" s="259">
        <f t="shared" si="38"/>
        <v>100</v>
      </c>
      <c r="M879" s="120"/>
    </row>
    <row r="880" spans="1:19" s="126" customFormat="1" ht="18.75" customHeight="1" x14ac:dyDescent="0.25">
      <c r="A880" s="205" t="s">
        <v>12</v>
      </c>
      <c r="B880" s="493" t="s">
        <v>136</v>
      </c>
      <c r="C880" s="494"/>
      <c r="D880" s="494"/>
      <c r="E880" s="495"/>
      <c r="F880" s="460" t="s">
        <v>85</v>
      </c>
      <c r="G880" s="549"/>
      <c r="H880" s="479">
        <f>SUM(H881:I884)</f>
        <v>2</v>
      </c>
      <c r="I880" s="479"/>
      <c r="J880" s="479">
        <f>J881+J882+J883+J884</f>
        <v>2</v>
      </c>
      <c r="K880" s="479"/>
      <c r="L880" s="198">
        <f t="shared" si="38"/>
        <v>100</v>
      </c>
      <c r="M880" s="120"/>
    </row>
    <row r="881" spans="1:13" s="126" customFormat="1" ht="21" customHeight="1" x14ac:dyDescent="0.25">
      <c r="A881" s="263"/>
      <c r="B881" s="467" t="s">
        <v>94</v>
      </c>
      <c r="C881" s="468"/>
      <c r="D881" s="468"/>
      <c r="E881" s="469"/>
      <c r="F881" s="443" t="s">
        <v>85</v>
      </c>
      <c r="G881" s="444"/>
      <c r="H881" s="465">
        <v>2</v>
      </c>
      <c r="I881" s="466"/>
      <c r="J881" s="465">
        <v>2</v>
      </c>
      <c r="K881" s="466"/>
      <c r="L881" s="259">
        <f>J881/H881*100</f>
        <v>100</v>
      </c>
      <c r="M881" s="120"/>
    </row>
    <row r="882" spans="1:13" s="126" customFormat="1" ht="19.5" customHeight="1" x14ac:dyDescent="0.25">
      <c r="A882" s="263"/>
      <c r="B882" s="467" t="s">
        <v>95</v>
      </c>
      <c r="C882" s="468"/>
      <c r="D882" s="468"/>
      <c r="E882" s="469"/>
      <c r="F882" s="443" t="s">
        <v>85</v>
      </c>
      <c r="G882" s="444"/>
      <c r="H882" s="465">
        <v>0</v>
      </c>
      <c r="I882" s="466"/>
      <c r="J882" s="465">
        <v>0</v>
      </c>
      <c r="K882" s="466"/>
      <c r="L882" s="259" t="s">
        <v>24</v>
      </c>
      <c r="M882" s="120"/>
    </row>
    <row r="883" spans="1:13" s="126" customFormat="1" ht="18.75" customHeight="1" x14ac:dyDescent="0.25">
      <c r="A883" s="263"/>
      <c r="B883" s="467" t="s">
        <v>97</v>
      </c>
      <c r="C883" s="468"/>
      <c r="D883" s="468"/>
      <c r="E883" s="469"/>
      <c r="F883" s="443" t="s">
        <v>85</v>
      </c>
      <c r="G883" s="444"/>
      <c r="H883" s="465">
        <v>0</v>
      </c>
      <c r="I883" s="466"/>
      <c r="J883" s="465">
        <v>0</v>
      </c>
      <c r="K883" s="466"/>
      <c r="L883" s="259" t="s">
        <v>24</v>
      </c>
      <c r="M883" s="120"/>
    </row>
    <row r="884" spans="1:13" s="126" customFormat="1" ht="18.75" customHeight="1" x14ac:dyDescent="0.25">
      <c r="A884" s="263"/>
      <c r="B884" s="467" t="s">
        <v>98</v>
      </c>
      <c r="C884" s="468"/>
      <c r="D884" s="468"/>
      <c r="E884" s="469"/>
      <c r="F884" s="443" t="s">
        <v>85</v>
      </c>
      <c r="G884" s="444"/>
      <c r="H884" s="465">
        <v>0</v>
      </c>
      <c r="I884" s="466"/>
      <c r="J884" s="465">
        <v>0</v>
      </c>
      <c r="K884" s="466"/>
      <c r="L884" s="259" t="s">
        <v>24</v>
      </c>
      <c r="M884" s="120"/>
    </row>
    <row r="885" spans="1:13" s="126" customFormat="1" ht="18.75" customHeight="1" x14ac:dyDescent="0.25">
      <c r="A885" s="205" t="s">
        <v>14</v>
      </c>
      <c r="B885" s="493" t="s">
        <v>496</v>
      </c>
      <c r="C885" s="494"/>
      <c r="D885" s="494"/>
      <c r="E885" s="495"/>
      <c r="F885" s="460" t="s">
        <v>85</v>
      </c>
      <c r="G885" s="549"/>
      <c r="H885" s="479">
        <f>SUM(H886:I889)</f>
        <v>1</v>
      </c>
      <c r="I885" s="479"/>
      <c r="J885" s="479">
        <f>J886+J887+J888+J889</f>
        <v>0</v>
      </c>
      <c r="K885" s="479"/>
      <c r="L885" s="198" t="s">
        <v>24</v>
      </c>
      <c r="M885" s="120"/>
    </row>
    <row r="886" spans="1:13" s="126" customFormat="1" ht="21.75" customHeight="1" x14ac:dyDescent="0.25">
      <c r="A886" s="263"/>
      <c r="B886" s="467" t="s">
        <v>362</v>
      </c>
      <c r="C886" s="468"/>
      <c r="D886" s="468"/>
      <c r="E886" s="469"/>
      <c r="F886" s="443" t="s">
        <v>85</v>
      </c>
      <c r="G886" s="444"/>
      <c r="H886" s="465">
        <v>1</v>
      </c>
      <c r="I886" s="466"/>
      <c r="J886" s="465">
        <v>0</v>
      </c>
      <c r="K886" s="466"/>
      <c r="L886" s="259" t="s">
        <v>24</v>
      </c>
      <c r="M886" s="120"/>
    </row>
    <row r="887" spans="1:13" s="126" customFormat="1" ht="19.5" customHeight="1" x14ac:dyDescent="0.25">
      <c r="A887" s="263"/>
      <c r="B887" s="467" t="s">
        <v>95</v>
      </c>
      <c r="C887" s="468"/>
      <c r="D887" s="468"/>
      <c r="E887" s="469"/>
      <c r="F887" s="443" t="s">
        <v>85</v>
      </c>
      <c r="G887" s="444"/>
      <c r="H887" s="465">
        <v>0</v>
      </c>
      <c r="I887" s="466"/>
      <c r="J887" s="465">
        <v>0</v>
      </c>
      <c r="K887" s="466"/>
      <c r="L887" s="259" t="s">
        <v>24</v>
      </c>
      <c r="M887" s="120"/>
    </row>
    <row r="888" spans="1:13" s="126" customFormat="1" ht="18.75" customHeight="1" x14ac:dyDescent="0.25">
      <c r="A888" s="263"/>
      <c r="B888" s="467" t="s">
        <v>97</v>
      </c>
      <c r="C888" s="468"/>
      <c r="D888" s="468"/>
      <c r="E888" s="469"/>
      <c r="F888" s="443" t="s">
        <v>85</v>
      </c>
      <c r="G888" s="444"/>
      <c r="H888" s="465">
        <v>0</v>
      </c>
      <c r="I888" s="466"/>
      <c r="J888" s="465">
        <v>0</v>
      </c>
      <c r="K888" s="466"/>
      <c r="L888" s="259" t="s">
        <v>24</v>
      </c>
      <c r="M888" s="120"/>
    </row>
    <row r="889" spans="1:13" s="126" customFormat="1" ht="18.75" customHeight="1" x14ac:dyDescent="0.25">
      <c r="A889" s="263"/>
      <c r="B889" s="467" t="s">
        <v>98</v>
      </c>
      <c r="C889" s="468"/>
      <c r="D889" s="468"/>
      <c r="E889" s="469"/>
      <c r="F889" s="443" t="s">
        <v>85</v>
      </c>
      <c r="G889" s="444"/>
      <c r="H889" s="465">
        <v>0</v>
      </c>
      <c r="I889" s="466"/>
      <c r="J889" s="465">
        <v>0</v>
      </c>
      <c r="K889" s="466"/>
      <c r="L889" s="259" t="s">
        <v>24</v>
      </c>
      <c r="M889" s="120"/>
    </row>
    <row r="890" spans="1:13" s="126" customFormat="1" ht="18.75" customHeight="1" x14ac:dyDescent="0.25">
      <c r="A890" s="205" t="s">
        <v>16</v>
      </c>
      <c r="B890" s="493" t="s">
        <v>137</v>
      </c>
      <c r="C890" s="494"/>
      <c r="D890" s="494"/>
      <c r="E890" s="495"/>
      <c r="F890" s="460" t="s">
        <v>85</v>
      </c>
      <c r="G890" s="549"/>
      <c r="H890" s="479">
        <f>SUM(H891:I894)</f>
        <v>0</v>
      </c>
      <c r="I890" s="479"/>
      <c r="J890" s="479">
        <f>J891+J892+J893+J894</f>
        <v>0</v>
      </c>
      <c r="K890" s="479"/>
      <c r="L890" s="198" t="s">
        <v>24</v>
      </c>
      <c r="M890" s="40"/>
    </row>
    <row r="891" spans="1:13" s="126" customFormat="1" ht="23.25" customHeight="1" x14ac:dyDescent="0.25">
      <c r="A891" s="263"/>
      <c r="B891" s="467" t="s">
        <v>94</v>
      </c>
      <c r="C891" s="468"/>
      <c r="D891" s="468"/>
      <c r="E891" s="469"/>
      <c r="F891" s="443" t="s">
        <v>85</v>
      </c>
      <c r="G891" s="444"/>
      <c r="H891" s="465">
        <v>0</v>
      </c>
      <c r="I891" s="466"/>
      <c r="J891" s="465">
        <v>0</v>
      </c>
      <c r="K891" s="466"/>
      <c r="L891" s="259" t="s">
        <v>24</v>
      </c>
      <c r="M891" s="40"/>
    </row>
    <row r="892" spans="1:13" s="126" customFormat="1" ht="19.5" customHeight="1" x14ac:dyDescent="0.25">
      <c r="A892" s="263"/>
      <c r="B892" s="467" t="s">
        <v>95</v>
      </c>
      <c r="C892" s="468"/>
      <c r="D892" s="468"/>
      <c r="E892" s="469"/>
      <c r="F892" s="443" t="s">
        <v>85</v>
      </c>
      <c r="G892" s="444"/>
      <c r="H892" s="465">
        <v>0</v>
      </c>
      <c r="I892" s="466"/>
      <c r="J892" s="465">
        <v>0</v>
      </c>
      <c r="K892" s="466"/>
      <c r="L892" s="259" t="s">
        <v>24</v>
      </c>
      <c r="M892" s="40"/>
    </row>
    <row r="893" spans="1:13" s="126" customFormat="1" ht="20.25" customHeight="1" x14ac:dyDescent="0.25">
      <c r="A893" s="219"/>
      <c r="B893" s="455" t="s">
        <v>97</v>
      </c>
      <c r="C893" s="455"/>
      <c r="D893" s="455"/>
      <c r="E893" s="455"/>
      <c r="F893" s="472" t="s">
        <v>85</v>
      </c>
      <c r="G893" s="472"/>
      <c r="H893" s="464">
        <v>0</v>
      </c>
      <c r="I893" s="464"/>
      <c r="J893" s="464">
        <v>0</v>
      </c>
      <c r="K893" s="464"/>
      <c r="L893" s="259" t="s">
        <v>24</v>
      </c>
      <c r="M893" s="40"/>
    </row>
    <row r="894" spans="1:13" s="126" customFormat="1" ht="20.25" customHeight="1" x14ac:dyDescent="0.25">
      <c r="A894" s="219"/>
      <c r="B894" s="455" t="s">
        <v>98</v>
      </c>
      <c r="C894" s="455"/>
      <c r="D894" s="455"/>
      <c r="E894" s="455"/>
      <c r="F894" s="472" t="s">
        <v>85</v>
      </c>
      <c r="G894" s="472"/>
      <c r="H894" s="464">
        <v>0</v>
      </c>
      <c r="I894" s="464"/>
      <c r="J894" s="464">
        <v>0</v>
      </c>
      <c r="K894" s="464"/>
      <c r="L894" s="259" t="s">
        <v>24</v>
      </c>
      <c r="M894" s="40"/>
    </row>
    <row r="895" spans="1:13" s="126" customFormat="1" ht="19.5" customHeight="1" x14ac:dyDescent="0.25">
      <c r="A895" s="205" t="s">
        <v>28</v>
      </c>
      <c r="B895" s="493" t="s">
        <v>138</v>
      </c>
      <c r="C895" s="494"/>
      <c r="D895" s="494"/>
      <c r="E895" s="495"/>
      <c r="F895" s="460" t="s">
        <v>85</v>
      </c>
      <c r="G895" s="549"/>
      <c r="H895" s="936">
        <f>SUM(H896:I899)</f>
        <v>13</v>
      </c>
      <c r="I895" s="936"/>
      <c r="J895" s="936">
        <f>J896+J897+J898+J899</f>
        <v>12</v>
      </c>
      <c r="K895" s="936"/>
      <c r="L895" s="313">
        <f>J895/H895*100</f>
        <v>92.3</v>
      </c>
      <c r="M895" s="40"/>
    </row>
    <row r="896" spans="1:13" s="126" customFormat="1" ht="23.25" customHeight="1" x14ac:dyDescent="0.25">
      <c r="A896" s="263"/>
      <c r="B896" s="467" t="s">
        <v>492</v>
      </c>
      <c r="C896" s="468"/>
      <c r="D896" s="468"/>
      <c r="E896" s="469"/>
      <c r="F896" s="443" t="s">
        <v>85</v>
      </c>
      <c r="G896" s="444"/>
      <c r="H896" s="465">
        <v>8</v>
      </c>
      <c r="I896" s="466"/>
      <c r="J896" s="465">
        <v>7</v>
      </c>
      <c r="K896" s="466"/>
      <c r="L896" s="259">
        <f>J896/H896*100</f>
        <v>87.5</v>
      </c>
      <c r="M896" s="40"/>
    </row>
    <row r="897" spans="1:18" s="126" customFormat="1" ht="19.5" customHeight="1" x14ac:dyDescent="0.25">
      <c r="A897" s="263"/>
      <c r="B897" s="467" t="s">
        <v>95</v>
      </c>
      <c r="C897" s="468"/>
      <c r="D897" s="468"/>
      <c r="E897" s="469"/>
      <c r="F897" s="443" t="s">
        <v>85</v>
      </c>
      <c r="G897" s="444"/>
      <c r="H897" s="465">
        <v>0</v>
      </c>
      <c r="I897" s="466"/>
      <c r="J897" s="465">
        <v>0</v>
      </c>
      <c r="K897" s="466"/>
      <c r="L897" s="259" t="s">
        <v>24</v>
      </c>
      <c r="M897" s="40"/>
    </row>
    <row r="898" spans="1:18" s="126" customFormat="1" ht="20.25" customHeight="1" x14ac:dyDescent="0.25">
      <c r="A898" s="263"/>
      <c r="B898" s="467" t="s">
        <v>97</v>
      </c>
      <c r="C898" s="468"/>
      <c r="D898" s="468"/>
      <c r="E898" s="469"/>
      <c r="F898" s="443" t="s">
        <v>85</v>
      </c>
      <c r="G898" s="444"/>
      <c r="H898" s="928">
        <v>2</v>
      </c>
      <c r="I898" s="929"/>
      <c r="J898" s="928">
        <v>2</v>
      </c>
      <c r="K898" s="929"/>
      <c r="L898" s="314">
        <f t="shared" ref="L898" si="39">J898/H898*100</f>
        <v>100</v>
      </c>
      <c r="M898" s="40"/>
    </row>
    <row r="899" spans="1:18" s="126" customFormat="1" ht="19.5" customHeight="1" x14ac:dyDescent="0.25">
      <c r="A899" s="219"/>
      <c r="B899" s="455" t="s">
        <v>98</v>
      </c>
      <c r="C899" s="455"/>
      <c r="D899" s="455"/>
      <c r="E899" s="455"/>
      <c r="F899" s="472" t="s">
        <v>85</v>
      </c>
      <c r="G899" s="472"/>
      <c r="H899" s="464">
        <v>3</v>
      </c>
      <c r="I899" s="464"/>
      <c r="J899" s="464">
        <v>3</v>
      </c>
      <c r="K899" s="464"/>
      <c r="L899" s="259">
        <f>J899/H899*100</f>
        <v>100</v>
      </c>
      <c r="M899" s="40"/>
    </row>
    <row r="900" spans="1:18" s="126" customFormat="1" ht="19.5" customHeight="1" x14ac:dyDescent="0.25">
      <c r="A900" s="205" t="s">
        <v>30</v>
      </c>
      <c r="B900" s="493" t="s">
        <v>139</v>
      </c>
      <c r="C900" s="494"/>
      <c r="D900" s="494"/>
      <c r="E900" s="495"/>
      <c r="F900" s="460" t="s">
        <v>85</v>
      </c>
      <c r="G900" s="549"/>
      <c r="H900" s="479">
        <f>SUM(H901:I904)</f>
        <v>1</v>
      </c>
      <c r="I900" s="479"/>
      <c r="J900" s="479">
        <f>J901+J902+J903+J904</f>
        <v>1</v>
      </c>
      <c r="K900" s="479"/>
      <c r="L900" s="198">
        <f t="shared" ref="L900:L901" si="40">J900/H900*100</f>
        <v>100</v>
      </c>
      <c r="M900" s="40"/>
    </row>
    <row r="901" spans="1:18" s="126" customFormat="1" ht="33" customHeight="1" x14ac:dyDescent="0.25">
      <c r="A901" s="263"/>
      <c r="B901" s="467" t="s">
        <v>94</v>
      </c>
      <c r="C901" s="468"/>
      <c r="D901" s="468"/>
      <c r="E901" s="469"/>
      <c r="F901" s="443" t="s">
        <v>85</v>
      </c>
      <c r="G901" s="444"/>
      <c r="H901" s="465">
        <v>1</v>
      </c>
      <c r="I901" s="466"/>
      <c r="J901" s="465">
        <v>1</v>
      </c>
      <c r="K901" s="466"/>
      <c r="L901" s="259">
        <f t="shared" si="40"/>
        <v>100</v>
      </c>
      <c r="M901" s="40"/>
    </row>
    <row r="902" spans="1:18" s="126" customFormat="1" ht="19.5" customHeight="1" x14ac:dyDescent="0.25">
      <c r="A902" s="263"/>
      <c r="B902" s="467" t="s">
        <v>95</v>
      </c>
      <c r="C902" s="468"/>
      <c r="D902" s="468"/>
      <c r="E902" s="469"/>
      <c r="F902" s="443" t="s">
        <v>85</v>
      </c>
      <c r="G902" s="444"/>
      <c r="H902" s="465">
        <v>0</v>
      </c>
      <c r="I902" s="466"/>
      <c r="J902" s="465">
        <v>0</v>
      </c>
      <c r="K902" s="466"/>
      <c r="L902" s="259" t="s">
        <v>24</v>
      </c>
      <c r="M902" s="40"/>
    </row>
    <row r="903" spans="1:18" s="126" customFormat="1" ht="18" customHeight="1" x14ac:dyDescent="0.25">
      <c r="A903" s="263"/>
      <c r="B903" s="467" t="s">
        <v>97</v>
      </c>
      <c r="C903" s="468"/>
      <c r="D903" s="468"/>
      <c r="E903" s="469"/>
      <c r="F903" s="443" t="s">
        <v>85</v>
      </c>
      <c r="G903" s="444"/>
      <c r="H903" s="465">
        <v>0</v>
      </c>
      <c r="I903" s="466"/>
      <c r="J903" s="465">
        <v>0</v>
      </c>
      <c r="K903" s="466"/>
      <c r="L903" s="259" t="s">
        <v>24</v>
      </c>
      <c r="M903" s="40"/>
    </row>
    <row r="904" spans="1:18" s="126" customFormat="1" ht="18.75" customHeight="1" x14ac:dyDescent="0.25">
      <c r="A904" s="263"/>
      <c r="B904" s="467" t="s">
        <v>98</v>
      </c>
      <c r="C904" s="468"/>
      <c r="D904" s="468"/>
      <c r="E904" s="469"/>
      <c r="F904" s="443" t="s">
        <v>85</v>
      </c>
      <c r="G904" s="444"/>
      <c r="H904" s="465">
        <v>0</v>
      </c>
      <c r="I904" s="466"/>
      <c r="J904" s="465">
        <v>0</v>
      </c>
      <c r="K904" s="466"/>
      <c r="L904" s="259" t="s">
        <v>24</v>
      </c>
      <c r="M904" s="40"/>
    </row>
    <row r="905" spans="1:18" s="126" customFormat="1" ht="30.75" customHeight="1" x14ac:dyDescent="0.25">
      <c r="A905" s="205" t="s">
        <v>32</v>
      </c>
      <c r="B905" s="493" t="s">
        <v>498</v>
      </c>
      <c r="C905" s="494"/>
      <c r="D905" s="494"/>
      <c r="E905" s="495"/>
      <c r="F905" s="460" t="s">
        <v>85</v>
      </c>
      <c r="G905" s="549"/>
      <c r="H905" s="926">
        <f>SUM(H906:I909)</f>
        <v>23</v>
      </c>
      <c r="I905" s="927"/>
      <c r="J905" s="926">
        <f>J906+J907+J908+J909</f>
        <v>22</v>
      </c>
      <c r="K905" s="927"/>
      <c r="L905" s="313">
        <f>J905/H905*100</f>
        <v>95.7</v>
      </c>
      <c r="M905" s="40"/>
    </row>
    <row r="906" spans="1:18" s="126" customFormat="1" ht="21" customHeight="1" x14ac:dyDescent="0.25">
      <c r="A906" s="263"/>
      <c r="B906" s="467" t="s">
        <v>495</v>
      </c>
      <c r="C906" s="468"/>
      <c r="D906" s="468"/>
      <c r="E906" s="469"/>
      <c r="F906" s="443" t="s">
        <v>85</v>
      </c>
      <c r="G906" s="444"/>
      <c r="H906" s="928">
        <v>19</v>
      </c>
      <c r="I906" s="929"/>
      <c r="J906" s="928">
        <v>18</v>
      </c>
      <c r="K906" s="929"/>
      <c r="L906" s="314">
        <f>J906/H906*100</f>
        <v>94.7</v>
      </c>
      <c r="M906" s="40"/>
    </row>
    <row r="907" spans="1:18" s="126" customFormat="1" ht="21" customHeight="1" x14ac:dyDescent="0.25">
      <c r="A907" s="263"/>
      <c r="B907" s="467" t="s">
        <v>95</v>
      </c>
      <c r="C907" s="468"/>
      <c r="D907" s="468"/>
      <c r="E907" s="469"/>
      <c r="F907" s="443" t="s">
        <v>85</v>
      </c>
      <c r="G907" s="444"/>
      <c r="H907" s="465">
        <v>0</v>
      </c>
      <c r="I907" s="466"/>
      <c r="J907" s="465">
        <v>0</v>
      </c>
      <c r="K907" s="466"/>
      <c r="L907" s="259" t="s">
        <v>24</v>
      </c>
      <c r="M907" s="40"/>
      <c r="O907" s="965"/>
      <c r="P907" s="965"/>
      <c r="Q907" s="965"/>
      <c r="R907" s="965"/>
    </row>
    <row r="908" spans="1:18" s="126" customFormat="1" ht="20.25" customHeight="1" x14ac:dyDescent="0.25">
      <c r="A908" s="263"/>
      <c r="B908" s="467" t="s">
        <v>97</v>
      </c>
      <c r="C908" s="468"/>
      <c r="D908" s="468"/>
      <c r="E908" s="469"/>
      <c r="F908" s="443" t="s">
        <v>85</v>
      </c>
      <c r="G908" s="444"/>
      <c r="H908" s="465">
        <v>4</v>
      </c>
      <c r="I908" s="466"/>
      <c r="J908" s="465">
        <v>4</v>
      </c>
      <c r="K908" s="466"/>
      <c r="L908" s="259">
        <f>J908/H908*100</f>
        <v>100</v>
      </c>
      <c r="M908" s="40"/>
      <c r="O908" s="965"/>
      <c r="P908" s="965"/>
      <c r="Q908" s="965"/>
      <c r="R908" s="965"/>
    </row>
    <row r="909" spans="1:18" s="126" customFormat="1" ht="19.5" customHeight="1" x14ac:dyDescent="0.25">
      <c r="A909" s="263"/>
      <c r="B909" s="467" t="s">
        <v>98</v>
      </c>
      <c r="C909" s="468"/>
      <c r="D909" s="468"/>
      <c r="E909" s="469"/>
      <c r="F909" s="443" t="s">
        <v>85</v>
      </c>
      <c r="G909" s="444"/>
      <c r="H909" s="465">
        <v>0</v>
      </c>
      <c r="I909" s="466"/>
      <c r="J909" s="465">
        <v>0</v>
      </c>
      <c r="K909" s="466"/>
      <c r="L909" s="259" t="s">
        <v>24</v>
      </c>
      <c r="M909" s="40"/>
    </row>
    <row r="910" spans="1:18" s="126" customFormat="1" ht="18.75" customHeight="1" x14ac:dyDescent="0.25">
      <c r="A910" s="205" t="s">
        <v>34</v>
      </c>
      <c r="B910" s="480" t="s">
        <v>566</v>
      </c>
      <c r="C910" s="481"/>
      <c r="D910" s="481"/>
      <c r="E910" s="482"/>
      <c r="F910" s="460" t="s">
        <v>85</v>
      </c>
      <c r="G910" s="444"/>
      <c r="H910" s="470">
        <f>SUM(H911:I914)</f>
        <v>3</v>
      </c>
      <c r="I910" s="504"/>
      <c r="J910" s="470">
        <f>SUM(J911:K914)</f>
        <v>8</v>
      </c>
      <c r="K910" s="471"/>
      <c r="L910" s="198" t="s">
        <v>494</v>
      </c>
      <c r="M910" s="40"/>
    </row>
    <row r="911" spans="1:18" s="126" customFormat="1" ht="21.75" customHeight="1" x14ac:dyDescent="0.25">
      <c r="A911" s="263"/>
      <c r="B911" s="467" t="s">
        <v>567</v>
      </c>
      <c r="C911" s="468"/>
      <c r="D911" s="468"/>
      <c r="E911" s="469"/>
      <c r="F911" s="443" t="s">
        <v>85</v>
      </c>
      <c r="G911" s="444"/>
      <c r="H911" s="465">
        <v>1</v>
      </c>
      <c r="I911" s="466"/>
      <c r="J911" s="465">
        <v>6</v>
      </c>
      <c r="K911" s="471"/>
      <c r="L911" s="259" t="s">
        <v>493</v>
      </c>
      <c r="M911" s="120"/>
    </row>
    <row r="912" spans="1:18" s="126" customFormat="1" ht="18" customHeight="1" x14ac:dyDescent="0.25">
      <c r="A912" s="263"/>
      <c r="B912" s="467" t="s">
        <v>95</v>
      </c>
      <c r="C912" s="468"/>
      <c r="D912" s="468"/>
      <c r="E912" s="469"/>
      <c r="F912" s="443" t="s">
        <v>85</v>
      </c>
      <c r="G912" s="444"/>
      <c r="H912" s="465">
        <v>0</v>
      </c>
      <c r="I912" s="466"/>
      <c r="J912" s="465">
        <v>0</v>
      </c>
      <c r="K912" s="471"/>
      <c r="L912" s="259" t="s">
        <v>24</v>
      </c>
      <c r="M912" s="120"/>
    </row>
    <row r="913" spans="1:13" s="126" customFormat="1" ht="17.25" customHeight="1" x14ac:dyDescent="0.25">
      <c r="A913" s="263"/>
      <c r="B913" s="467" t="s">
        <v>97</v>
      </c>
      <c r="C913" s="468"/>
      <c r="D913" s="468"/>
      <c r="E913" s="469"/>
      <c r="F913" s="443" t="s">
        <v>85</v>
      </c>
      <c r="G913" s="444"/>
      <c r="H913" s="465">
        <v>1</v>
      </c>
      <c r="I913" s="466"/>
      <c r="J913" s="465">
        <v>1</v>
      </c>
      <c r="K913" s="471"/>
      <c r="L913" s="259">
        <f>J913/H913*100</f>
        <v>100</v>
      </c>
      <c r="M913" s="120"/>
    </row>
    <row r="914" spans="1:13" s="126" customFormat="1" ht="18" customHeight="1" x14ac:dyDescent="0.25">
      <c r="A914" s="219"/>
      <c r="B914" s="455" t="s">
        <v>98</v>
      </c>
      <c r="C914" s="455"/>
      <c r="D914" s="455"/>
      <c r="E914" s="455"/>
      <c r="F914" s="472" t="s">
        <v>85</v>
      </c>
      <c r="G914" s="472"/>
      <c r="H914" s="464">
        <v>1</v>
      </c>
      <c r="I914" s="464"/>
      <c r="J914" s="464">
        <v>1</v>
      </c>
      <c r="K914" s="930"/>
      <c r="L914" s="259">
        <f>J914/H914*100</f>
        <v>100</v>
      </c>
      <c r="M914" s="120"/>
    </row>
    <row r="915" spans="1:13" s="126" customFormat="1" ht="18" customHeight="1" x14ac:dyDescent="0.25">
      <c r="A915" s="203" t="s">
        <v>134</v>
      </c>
      <c r="B915" s="558" t="s">
        <v>140</v>
      </c>
      <c r="C915" s="559"/>
      <c r="D915" s="559"/>
      <c r="E915" s="560"/>
      <c r="F915" s="496" t="s">
        <v>85</v>
      </c>
      <c r="G915" s="497"/>
      <c r="H915" s="540">
        <f>H916+H917+H918+H919</f>
        <v>1</v>
      </c>
      <c r="I915" s="568"/>
      <c r="J915" s="540">
        <f>J916+J917+J918+J919</f>
        <v>1</v>
      </c>
      <c r="K915" s="568"/>
      <c r="L915" s="204">
        <f>J915/H915*100</f>
        <v>100</v>
      </c>
      <c r="M915" s="120"/>
    </row>
    <row r="916" spans="1:13" s="126" customFormat="1" ht="18.75" customHeight="1" x14ac:dyDescent="0.25">
      <c r="A916" s="315"/>
      <c r="B916" s="467" t="s">
        <v>94</v>
      </c>
      <c r="C916" s="468"/>
      <c r="D916" s="468"/>
      <c r="E916" s="469"/>
      <c r="F916" s="443" t="s">
        <v>85</v>
      </c>
      <c r="G916" s="444"/>
      <c r="H916" s="465">
        <v>1</v>
      </c>
      <c r="I916" s="466"/>
      <c r="J916" s="465">
        <v>1</v>
      </c>
      <c r="K916" s="466"/>
      <c r="L916" s="259">
        <f>J916/H916*100</f>
        <v>100</v>
      </c>
      <c r="M916" s="120"/>
    </row>
    <row r="917" spans="1:13" s="126" customFormat="1" ht="18.75" customHeight="1" x14ac:dyDescent="0.25">
      <c r="A917" s="315"/>
      <c r="B917" s="467" t="s">
        <v>95</v>
      </c>
      <c r="C917" s="468"/>
      <c r="D917" s="468"/>
      <c r="E917" s="469"/>
      <c r="F917" s="443" t="s">
        <v>85</v>
      </c>
      <c r="G917" s="444"/>
      <c r="H917" s="465">
        <v>0</v>
      </c>
      <c r="I917" s="466"/>
      <c r="J917" s="465">
        <v>0</v>
      </c>
      <c r="K917" s="466"/>
      <c r="L917" s="259" t="s">
        <v>24</v>
      </c>
      <c r="M917" s="120"/>
    </row>
    <row r="918" spans="1:13" s="126" customFormat="1" ht="18" customHeight="1" x14ac:dyDescent="0.25">
      <c r="A918" s="315"/>
      <c r="B918" s="467" t="s">
        <v>97</v>
      </c>
      <c r="C918" s="468"/>
      <c r="D918" s="468"/>
      <c r="E918" s="469"/>
      <c r="F918" s="443" t="s">
        <v>85</v>
      </c>
      <c r="G918" s="444"/>
      <c r="H918" s="465">
        <v>0</v>
      </c>
      <c r="I918" s="466"/>
      <c r="J918" s="465">
        <v>0</v>
      </c>
      <c r="K918" s="466"/>
      <c r="L918" s="259" t="s">
        <v>24</v>
      </c>
      <c r="M918" s="120"/>
    </row>
    <row r="919" spans="1:13" s="126" customFormat="1" ht="20.25" customHeight="1" x14ac:dyDescent="0.25">
      <c r="A919" s="315"/>
      <c r="B919" s="467" t="s">
        <v>98</v>
      </c>
      <c r="C919" s="468"/>
      <c r="D919" s="468"/>
      <c r="E919" s="469"/>
      <c r="F919" s="443" t="s">
        <v>85</v>
      </c>
      <c r="G919" s="444"/>
      <c r="H919" s="465">
        <v>0</v>
      </c>
      <c r="I919" s="466"/>
      <c r="J919" s="465">
        <v>0</v>
      </c>
      <c r="K919" s="466"/>
      <c r="L919" s="259" t="s">
        <v>24</v>
      </c>
      <c r="M919" s="120"/>
    </row>
    <row r="920" spans="1:13" s="126" customFormat="1" ht="33.75" customHeight="1" x14ac:dyDescent="0.25">
      <c r="A920" s="203" t="s">
        <v>1</v>
      </c>
      <c r="B920" s="558" t="s">
        <v>503</v>
      </c>
      <c r="C920" s="559"/>
      <c r="D920" s="559"/>
      <c r="E920" s="560"/>
      <c r="F920" s="496" t="s">
        <v>85</v>
      </c>
      <c r="G920" s="497"/>
      <c r="H920" s="488">
        <f>H921+H922</f>
        <v>6</v>
      </c>
      <c r="I920" s="489"/>
      <c r="J920" s="488">
        <f>J921+J922</f>
        <v>9</v>
      </c>
      <c r="K920" s="489"/>
      <c r="L920" s="231">
        <f>J920/H920*100</f>
        <v>150</v>
      </c>
      <c r="M920" s="120"/>
    </row>
    <row r="921" spans="1:13" s="126" customFormat="1" ht="18.75" customHeight="1" x14ac:dyDescent="0.25">
      <c r="A921" s="206"/>
      <c r="B921" s="467" t="s">
        <v>141</v>
      </c>
      <c r="C921" s="468"/>
      <c r="D921" s="468"/>
      <c r="E921" s="469"/>
      <c r="F921" s="443" t="s">
        <v>21</v>
      </c>
      <c r="G921" s="444"/>
      <c r="H921" s="465">
        <v>0</v>
      </c>
      <c r="I921" s="466"/>
      <c r="J921" s="465">
        <v>0</v>
      </c>
      <c r="K921" s="466"/>
      <c r="L921" s="259" t="s">
        <v>24</v>
      </c>
      <c r="M921" s="120"/>
    </row>
    <row r="922" spans="1:13" s="126" customFormat="1" ht="18.75" customHeight="1" x14ac:dyDescent="0.25">
      <c r="A922" s="206"/>
      <c r="B922" s="467" t="s">
        <v>504</v>
      </c>
      <c r="C922" s="468"/>
      <c r="D922" s="468"/>
      <c r="E922" s="469"/>
      <c r="F922" s="443" t="s">
        <v>21</v>
      </c>
      <c r="G922" s="444"/>
      <c r="H922" s="507">
        <v>6</v>
      </c>
      <c r="I922" s="525"/>
      <c r="J922" s="507">
        <v>9</v>
      </c>
      <c r="K922" s="525"/>
      <c r="L922" s="259">
        <f>J922/H922*100</f>
        <v>150</v>
      </c>
      <c r="M922" s="120"/>
    </row>
    <row r="923" spans="1:13" s="126" customFormat="1" ht="18.75" customHeight="1" x14ac:dyDescent="0.25">
      <c r="A923" s="203" t="s">
        <v>3</v>
      </c>
      <c r="B923" s="490" t="s">
        <v>443</v>
      </c>
      <c r="C923" s="491"/>
      <c r="D923" s="491"/>
      <c r="E923" s="492"/>
      <c r="F923" s="496" t="s">
        <v>21</v>
      </c>
      <c r="G923" s="497"/>
      <c r="H923" s="690">
        <v>170</v>
      </c>
      <c r="I923" s="691"/>
      <c r="J923" s="690">
        <v>171</v>
      </c>
      <c r="K923" s="691"/>
      <c r="L923" s="231">
        <f>J923/H923*100</f>
        <v>100.6</v>
      </c>
      <c r="M923" s="120"/>
    </row>
    <row r="924" spans="1:13" s="126" customFormat="1" ht="36" customHeight="1" x14ac:dyDescent="0.25">
      <c r="A924" s="203" t="s">
        <v>142</v>
      </c>
      <c r="B924" s="558" t="s">
        <v>292</v>
      </c>
      <c r="C924" s="559"/>
      <c r="D924" s="559"/>
      <c r="E924" s="560"/>
      <c r="F924" s="496" t="s">
        <v>21</v>
      </c>
      <c r="G924" s="497"/>
      <c r="H924" s="488">
        <f>SUM(H925:I928)</f>
        <v>13968</v>
      </c>
      <c r="I924" s="489"/>
      <c r="J924" s="488">
        <f>SUM(J925:K928)</f>
        <v>14563</v>
      </c>
      <c r="K924" s="489"/>
      <c r="L924" s="216">
        <f t="shared" ref="L924:L928" si="41">J924/H924*100</f>
        <v>104.3</v>
      </c>
      <c r="M924" s="120"/>
    </row>
    <row r="925" spans="1:13" s="126" customFormat="1" ht="19.5" customHeight="1" x14ac:dyDescent="0.25">
      <c r="A925" s="206"/>
      <c r="B925" s="467" t="s">
        <v>94</v>
      </c>
      <c r="C925" s="468"/>
      <c r="D925" s="468"/>
      <c r="E925" s="469"/>
      <c r="F925" s="443" t="s">
        <v>21</v>
      </c>
      <c r="G925" s="444"/>
      <c r="H925" s="464">
        <v>11425</v>
      </c>
      <c r="I925" s="464"/>
      <c r="J925" s="464">
        <v>11998</v>
      </c>
      <c r="K925" s="464"/>
      <c r="L925" s="259">
        <f t="shared" si="41"/>
        <v>105</v>
      </c>
      <c r="M925" s="120"/>
    </row>
    <row r="926" spans="1:13" s="126" customFormat="1" ht="18" customHeight="1" x14ac:dyDescent="0.25">
      <c r="A926" s="206"/>
      <c r="B926" s="467" t="s">
        <v>95</v>
      </c>
      <c r="C926" s="468"/>
      <c r="D926" s="468"/>
      <c r="E926" s="469"/>
      <c r="F926" s="443" t="s">
        <v>21</v>
      </c>
      <c r="G926" s="444"/>
      <c r="H926" s="464">
        <v>179</v>
      </c>
      <c r="I926" s="464"/>
      <c r="J926" s="464">
        <v>180</v>
      </c>
      <c r="K926" s="464"/>
      <c r="L926" s="259">
        <f t="shared" si="41"/>
        <v>100.6</v>
      </c>
      <c r="M926" s="120"/>
    </row>
    <row r="927" spans="1:13" s="126" customFormat="1" ht="20.25" customHeight="1" x14ac:dyDescent="0.25">
      <c r="A927" s="206"/>
      <c r="B927" s="467" t="s">
        <v>97</v>
      </c>
      <c r="C927" s="468"/>
      <c r="D927" s="468"/>
      <c r="E927" s="469"/>
      <c r="F927" s="443" t="s">
        <v>21</v>
      </c>
      <c r="G927" s="444"/>
      <c r="H927" s="464">
        <v>1333</v>
      </c>
      <c r="I927" s="464"/>
      <c r="J927" s="464">
        <v>1347</v>
      </c>
      <c r="K927" s="464"/>
      <c r="L927" s="259">
        <f t="shared" si="41"/>
        <v>101.1</v>
      </c>
      <c r="M927" s="120"/>
    </row>
    <row r="928" spans="1:13" s="126" customFormat="1" ht="21" customHeight="1" x14ac:dyDescent="0.25">
      <c r="A928" s="207"/>
      <c r="B928" s="455" t="s">
        <v>98</v>
      </c>
      <c r="C928" s="455"/>
      <c r="D928" s="455"/>
      <c r="E928" s="455"/>
      <c r="F928" s="472" t="s">
        <v>21</v>
      </c>
      <c r="G928" s="472"/>
      <c r="H928" s="464">
        <v>1031</v>
      </c>
      <c r="I928" s="464"/>
      <c r="J928" s="464">
        <v>1038</v>
      </c>
      <c r="K928" s="464"/>
      <c r="L928" s="259">
        <f t="shared" si="41"/>
        <v>100.7</v>
      </c>
      <c r="M928" s="120"/>
    </row>
    <row r="929" spans="1:21" s="126" customFormat="1" ht="30.75" customHeight="1" x14ac:dyDescent="0.25">
      <c r="A929" s="230" t="s">
        <v>146</v>
      </c>
      <c r="B929" s="558" t="s">
        <v>293</v>
      </c>
      <c r="C929" s="559"/>
      <c r="D929" s="559"/>
      <c r="E929" s="560"/>
      <c r="F929" s="496" t="s">
        <v>64</v>
      </c>
      <c r="G929" s="497"/>
      <c r="H929" s="571">
        <v>47.42</v>
      </c>
      <c r="I929" s="572"/>
      <c r="J929" s="571">
        <v>52.09</v>
      </c>
      <c r="K929" s="572"/>
      <c r="L929" s="216">
        <f>J929-H929</f>
        <v>4.7</v>
      </c>
      <c r="M929" s="120"/>
      <c r="O929" s="478"/>
      <c r="P929" s="478"/>
      <c r="Q929" s="478"/>
    </row>
    <row r="930" spans="1:21" s="126" customFormat="1" ht="32.25" customHeight="1" x14ac:dyDescent="0.25">
      <c r="A930" s="230" t="s">
        <v>148</v>
      </c>
      <c r="B930" s="505" t="s">
        <v>442</v>
      </c>
      <c r="C930" s="505"/>
      <c r="D930" s="505"/>
      <c r="E930" s="505"/>
      <c r="F930" s="509" t="s">
        <v>64</v>
      </c>
      <c r="G930" s="509"/>
      <c r="H930" s="893">
        <v>97.05</v>
      </c>
      <c r="I930" s="893"/>
      <c r="J930" s="893">
        <v>97.09</v>
      </c>
      <c r="K930" s="893"/>
      <c r="L930" s="317">
        <f>J930-H930</f>
        <v>0.04</v>
      </c>
      <c r="M930" s="120"/>
      <c r="O930" s="478"/>
      <c r="P930" s="478"/>
      <c r="Q930" s="478"/>
    </row>
    <row r="931" spans="1:21" s="126" customFormat="1" ht="25.5" customHeight="1" x14ac:dyDescent="0.25">
      <c r="A931" s="441" t="s">
        <v>511</v>
      </c>
      <c r="B931" s="441"/>
      <c r="C931" s="441"/>
      <c r="D931" s="441"/>
      <c r="E931" s="441"/>
      <c r="F931" s="441"/>
      <c r="G931" s="441"/>
      <c r="H931" s="441"/>
      <c r="I931" s="441"/>
      <c r="J931" s="441"/>
      <c r="K931" s="441"/>
      <c r="L931" s="441"/>
      <c r="M931" s="120"/>
      <c r="O931" s="478"/>
      <c r="P931" s="478"/>
      <c r="Q931" s="478"/>
    </row>
    <row r="932" spans="1:21" s="126" customFormat="1" ht="13.5" customHeight="1" x14ac:dyDescent="0.25">
      <c r="A932" s="477" t="s">
        <v>512</v>
      </c>
      <c r="B932" s="477"/>
      <c r="C932" s="477"/>
      <c r="D932" s="477"/>
      <c r="E932" s="477"/>
      <c r="F932" s="477"/>
      <c r="G932" s="477"/>
      <c r="H932" s="477"/>
      <c r="I932" s="477"/>
      <c r="J932" s="477"/>
      <c r="K932" s="477"/>
      <c r="L932" s="477"/>
      <c r="M932" s="120"/>
      <c r="O932" s="478"/>
      <c r="P932" s="478"/>
      <c r="Q932" s="478"/>
      <c r="U932" s="141"/>
    </row>
    <row r="933" spans="1:21" s="28" customFormat="1" ht="19.5" customHeight="1" x14ac:dyDescent="0.25">
      <c r="A933" s="477" t="s">
        <v>513</v>
      </c>
      <c r="B933" s="477"/>
      <c r="C933" s="477"/>
      <c r="D933" s="477"/>
      <c r="E933" s="477"/>
      <c r="F933" s="477"/>
      <c r="G933" s="477"/>
      <c r="H933" s="477"/>
      <c r="I933" s="477"/>
      <c r="J933" s="477"/>
      <c r="K933" s="477"/>
      <c r="L933" s="477"/>
      <c r="M933" s="1"/>
      <c r="O933" s="478"/>
      <c r="P933" s="478"/>
      <c r="Q933" s="478"/>
    </row>
    <row r="934" spans="1:21" s="28" customFormat="1" ht="30" customHeight="1" x14ac:dyDescent="0.25">
      <c r="A934" s="477" t="s">
        <v>514</v>
      </c>
      <c r="B934" s="477"/>
      <c r="C934" s="477"/>
      <c r="D934" s="477"/>
      <c r="E934" s="477"/>
      <c r="F934" s="477"/>
      <c r="G934" s="477"/>
      <c r="H934" s="477"/>
      <c r="I934" s="477"/>
      <c r="J934" s="477"/>
      <c r="K934" s="477"/>
      <c r="L934" s="477"/>
      <c r="M934" s="1"/>
      <c r="O934" s="478"/>
      <c r="P934" s="478"/>
      <c r="Q934" s="478"/>
    </row>
    <row r="935" spans="1:21" s="28" customFormat="1" ht="30.75" customHeight="1" x14ac:dyDescent="0.25">
      <c r="A935" s="477" t="s">
        <v>519</v>
      </c>
      <c r="B935" s="477"/>
      <c r="C935" s="477"/>
      <c r="D935" s="477"/>
      <c r="E935" s="477"/>
      <c r="F935" s="477"/>
      <c r="G935" s="477"/>
      <c r="H935" s="477"/>
      <c r="I935" s="477"/>
      <c r="J935" s="477"/>
      <c r="K935" s="477"/>
      <c r="L935" s="477"/>
      <c r="M935" s="1"/>
      <c r="O935" s="478"/>
      <c r="P935" s="478"/>
      <c r="Q935" s="478"/>
    </row>
    <row r="936" spans="1:21" s="28" customFormat="1" ht="12" customHeight="1" x14ac:dyDescent="0.25">
      <c r="A936" s="942"/>
      <c r="B936" s="942"/>
      <c r="C936" s="942"/>
      <c r="D936" s="942"/>
      <c r="E936" s="942"/>
      <c r="F936" s="942"/>
      <c r="G936" s="942"/>
      <c r="H936" s="942"/>
      <c r="I936" s="942"/>
      <c r="J936" s="942"/>
      <c r="K936" s="942"/>
      <c r="L936" s="942"/>
      <c r="M936" s="1"/>
      <c r="O936" s="478"/>
      <c r="P936" s="478"/>
      <c r="Q936" s="478"/>
    </row>
    <row r="937" spans="1:21" s="28" customFormat="1" ht="24" customHeight="1" x14ac:dyDescent="0.25">
      <c r="A937" s="933" t="s">
        <v>143</v>
      </c>
      <c r="B937" s="933"/>
      <c r="C937" s="933"/>
      <c r="D937" s="933"/>
      <c r="E937" s="933"/>
      <c r="F937" s="933"/>
      <c r="G937" s="933"/>
      <c r="H937" s="933"/>
      <c r="I937" s="933"/>
      <c r="J937" s="933"/>
      <c r="K937" s="933"/>
      <c r="L937" s="933"/>
      <c r="M937" s="1"/>
    </row>
    <row r="938" spans="1:21" s="28" customFormat="1" ht="39" customHeight="1" x14ac:dyDescent="0.25">
      <c r="A938" s="199" t="s">
        <v>5</v>
      </c>
      <c r="B938" s="484" t="s">
        <v>18</v>
      </c>
      <c r="C938" s="485"/>
      <c r="D938" s="485"/>
      <c r="E938" s="486"/>
      <c r="F938" s="759" t="s">
        <v>7</v>
      </c>
      <c r="G938" s="760"/>
      <c r="H938" s="714" t="s">
        <v>524</v>
      </c>
      <c r="I938" s="715"/>
      <c r="J938" s="714" t="s">
        <v>525</v>
      </c>
      <c r="K938" s="715"/>
      <c r="L938" s="200" t="s">
        <v>60</v>
      </c>
      <c r="M938" s="1"/>
    </row>
    <row r="939" spans="1:21" s="28" customFormat="1" ht="33" customHeight="1" x14ac:dyDescent="0.25">
      <c r="A939" s="203" t="s">
        <v>103</v>
      </c>
      <c r="B939" s="490" t="s">
        <v>366</v>
      </c>
      <c r="C939" s="491"/>
      <c r="D939" s="491"/>
      <c r="E939" s="492"/>
      <c r="F939" s="496" t="s">
        <v>85</v>
      </c>
      <c r="G939" s="497"/>
      <c r="H939" s="488">
        <v>1</v>
      </c>
      <c r="I939" s="568"/>
      <c r="J939" s="488">
        <v>1</v>
      </c>
      <c r="K939" s="568"/>
      <c r="L939" s="204">
        <f>J939/H939*100</f>
        <v>100</v>
      </c>
      <c r="M939" s="1"/>
    </row>
    <row r="940" spans="1:21" s="28" customFormat="1" ht="34.5" customHeight="1" x14ac:dyDescent="0.25">
      <c r="A940" s="205" t="s">
        <v>10</v>
      </c>
      <c r="B940" s="628" t="s">
        <v>350</v>
      </c>
      <c r="C940" s="683"/>
      <c r="D940" s="683"/>
      <c r="E940" s="629"/>
      <c r="F940" s="460" t="s">
        <v>85</v>
      </c>
      <c r="G940" s="549"/>
      <c r="H940" s="479">
        <v>1</v>
      </c>
      <c r="I940" s="479"/>
      <c r="J940" s="479">
        <v>1</v>
      </c>
      <c r="K940" s="479"/>
      <c r="L940" s="198">
        <f>J940/H940*100</f>
        <v>100</v>
      </c>
      <c r="M940" s="1"/>
    </row>
    <row r="941" spans="1:21" s="28" customFormat="1" ht="18.75" customHeight="1" x14ac:dyDescent="0.25">
      <c r="A941" s="206"/>
      <c r="B941" s="575" t="s">
        <v>144</v>
      </c>
      <c r="C941" s="803"/>
      <c r="D941" s="803"/>
      <c r="E941" s="804"/>
      <c r="F941" s="443" t="s">
        <v>96</v>
      </c>
      <c r="G941" s="444"/>
      <c r="H941" s="464">
        <v>14</v>
      </c>
      <c r="I941" s="464"/>
      <c r="J941" s="464">
        <v>14</v>
      </c>
      <c r="K941" s="464"/>
      <c r="L941" s="160">
        <f t="shared" ref="L941:L942" si="42">J941/H941*100</f>
        <v>100</v>
      </c>
      <c r="M941" s="1"/>
    </row>
    <row r="942" spans="1:21" s="28" customFormat="1" ht="17.25" customHeight="1" x14ac:dyDescent="0.25">
      <c r="A942" s="206"/>
      <c r="B942" s="575" t="s">
        <v>502</v>
      </c>
      <c r="C942" s="803"/>
      <c r="D942" s="803"/>
      <c r="E942" s="804"/>
      <c r="F942" s="443" t="s">
        <v>21</v>
      </c>
      <c r="G942" s="444"/>
      <c r="H942" s="464">
        <v>68</v>
      </c>
      <c r="I942" s="464"/>
      <c r="J942" s="464">
        <v>34</v>
      </c>
      <c r="K942" s="464"/>
      <c r="L942" s="160">
        <f t="shared" si="42"/>
        <v>50</v>
      </c>
      <c r="M942" s="1"/>
    </row>
    <row r="943" spans="1:21" s="28" customFormat="1" ht="21" customHeight="1" x14ac:dyDescent="0.25">
      <c r="A943" s="205" t="s">
        <v>12</v>
      </c>
      <c r="B943" s="628" t="s">
        <v>349</v>
      </c>
      <c r="C943" s="683"/>
      <c r="D943" s="683"/>
      <c r="E943" s="629"/>
      <c r="F943" s="460" t="s">
        <v>85</v>
      </c>
      <c r="G943" s="549"/>
      <c r="H943" s="479">
        <v>1</v>
      </c>
      <c r="I943" s="479"/>
      <c r="J943" s="479">
        <v>1</v>
      </c>
      <c r="K943" s="479"/>
      <c r="L943" s="198">
        <f>J943/H943*100</f>
        <v>100</v>
      </c>
      <c r="M943" s="1"/>
    </row>
    <row r="944" spans="1:21" s="28" customFormat="1" ht="18" customHeight="1" x14ac:dyDescent="0.25">
      <c r="A944" s="206"/>
      <c r="B944" s="575" t="s">
        <v>144</v>
      </c>
      <c r="C944" s="803"/>
      <c r="D944" s="803"/>
      <c r="E944" s="804"/>
      <c r="F944" s="443" t="s">
        <v>96</v>
      </c>
      <c r="G944" s="444"/>
      <c r="H944" s="464">
        <v>0</v>
      </c>
      <c r="I944" s="464"/>
      <c r="J944" s="464">
        <v>0</v>
      </c>
      <c r="K944" s="464"/>
      <c r="L944" s="160" t="s">
        <v>24</v>
      </c>
      <c r="M944" s="1"/>
    </row>
    <row r="945" spans="1:13" s="28" customFormat="1" ht="19.5" customHeight="1" x14ac:dyDescent="0.25">
      <c r="A945" s="206"/>
      <c r="B945" s="575" t="s">
        <v>502</v>
      </c>
      <c r="C945" s="803"/>
      <c r="D945" s="803"/>
      <c r="E945" s="804"/>
      <c r="F945" s="443" t="s">
        <v>21</v>
      </c>
      <c r="G945" s="444"/>
      <c r="H945" s="464">
        <v>510</v>
      </c>
      <c r="I945" s="464"/>
      <c r="J945" s="464">
        <v>495</v>
      </c>
      <c r="K945" s="464"/>
      <c r="L945" s="160">
        <f>J945/H945*100</f>
        <v>97.1</v>
      </c>
      <c r="M945" s="1"/>
    </row>
    <row r="946" spans="1:13" s="28" customFormat="1" ht="33" customHeight="1" x14ac:dyDescent="0.25">
      <c r="A946" s="205" t="s">
        <v>14</v>
      </c>
      <c r="B946" s="628" t="s">
        <v>348</v>
      </c>
      <c r="C946" s="683"/>
      <c r="D946" s="683"/>
      <c r="E946" s="629"/>
      <c r="F946" s="460" t="s">
        <v>85</v>
      </c>
      <c r="G946" s="549"/>
      <c r="H946" s="479">
        <v>1</v>
      </c>
      <c r="I946" s="479"/>
      <c r="J946" s="479">
        <v>1</v>
      </c>
      <c r="K946" s="479"/>
      <c r="L946" s="198">
        <f>J946/H946*100</f>
        <v>100</v>
      </c>
      <c r="M946" s="1"/>
    </row>
    <row r="947" spans="1:13" s="28" customFormat="1" ht="21" customHeight="1" x14ac:dyDescent="0.25">
      <c r="A947" s="206"/>
      <c r="B947" s="575" t="s">
        <v>145</v>
      </c>
      <c r="C947" s="803"/>
      <c r="D947" s="803"/>
      <c r="E947" s="804"/>
      <c r="F947" s="443" t="s">
        <v>21</v>
      </c>
      <c r="G947" s="444"/>
      <c r="H947" s="464">
        <v>505</v>
      </c>
      <c r="I947" s="464"/>
      <c r="J947" s="464">
        <v>511</v>
      </c>
      <c r="K947" s="464"/>
      <c r="L947" s="160">
        <f>J947/H947*100</f>
        <v>101.2</v>
      </c>
      <c r="M947" s="1"/>
    </row>
    <row r="948" spans="1:13" s="28" customFormat="1" ht="21" customHeight="1" x14ac:dyDescent="0.25">
      <c r="A948" s="205" t="s">
        <v>16</v>
      </c>
      <c r="B948" s="628" t="s">
        <v>347</v>
      </c>
      <c r="C948" s="683"/>
      <c r="D948" s="683"/>
      <c r="E948" s="629"/>
      <c r="F948" s="460" t="s">
        <v>85</v>
      </c>
      <c r="G948" s="549"/>
      <c r="H948" s="479">
        <v>1</v>
      </c>
      <c r="I948" s="479"/>
      <c r="J948" s="479">
        <v>1</v>
      </c>
      <c r="K948" s="479"/>
      <c r="L948" s="198">
        <f t="shared" ref="L948:L949" si="43">J948/H948*100</f>
        <v>100</v>
      </c>
      <c r="M948" s="1"/>
    </row>
    <row r="949" spans="1:13" s="28" customFormat="1" ht="20.25" customHeight="1" x14ac:dyDescent="0.25">
      <c r="A949" s="206"/>
      <c r="B949" s="575" t="s">
        <v>144</v>
      </c>
      <c r="C949" s="803"/>
      <c r="D949" s="803"/>
      <c r="E949" s="804"/>
      <c r="F949" s="443" t="s">
        <v>96</v>
      </c>
      <c r="G949" s="444"/>
      <c r="H949" s="464">
        <v>20</v>
      </c>
      <c r="I949" s="464"/>
      <c r="J949" s="464">
        <v>20</v>
      </c>
      <c r="K949" s="464"/>
      <c r="L949" s="160">
        <f t="shared" si="43"/>
        <v>100</v>
      </c>
      <c r="M949" s="1"/>
    </row>
    <row r="950" spans="1:13" s="28" customFormat="1" ht="15.75" customHeight="1" x14ac:dyDescent="0.25">
      <c r="A950" s="207"/>
      <c r="B950" s="675" t="s">
        <v>367</v>
      </c>
      <c r="C950" s="675"/>
      <c r="D950" s="675"/>
      <c r="E950" s="675"/>
      <c r="F950" s="472" t="s">
        <v>21</v>
      </c>
      <c r="G950" s="472"/>
      <c r="H950" s="464">
        <v>34</v>
      </c>
      <c r="I950" s="464"/>
      <c r="J950" s="464">
        <v>30</v>
      </c>
      <c r="K950" s="464"/>
      <c r="L950" s="160">
        <f>J950/H950*100</f>
        <v>88.2</v>
      </c>
      <c r="M950" s="1"/>
    </row>
    <row r="951" spans="1:13" s="28" customFormat="1" ht="17.25" customHeight="1" x14ac:dyDescent="0.25">
      <c r="A951" s="191" t="s">
        <v>28</v>
      </c>
      <c r="B951" s="573" t="s">
        <v>346</v>
      </c>
      <c r="C951" s="573"/>
      <c r="D951" s="573"/>
      <c r="E951" s="573"/>
      <c r="F951" s="842" t="s">
        <v>85</v>
      </c>
      <c r="G951" s="842"/>
      <c r="H951" s="479">
        <v>1</v>
      </c>
      <c r="I951" s="479"/>
      <c r="J951" s="479">
        <v>1</v>
      </c>
      <c r="K951" s="479"/>
      <c r="L951" s="198">
        <f t="shared" ref="L951:L959" si="44">J951/H951*100</f>
        <v>100</v>
      </c>
      <c r="M951" s="1"/>
    </row>
    <row r="952" spans="1:13" s="28" customFormat="1" ht="18.75" customHeight="1" x14ac:dyDescent="0.25">
      <c r="A952" s="206"/>
      <c r="B952" s="575" t="s">
        <v>144</v>
      </c>
      <c r="C952" s="803"/>
      <c r="D952" s="803"/>
      <c r="E952" s="804"/>
      <c r="F952" s="443" t="s">
        <v>96</v>
      </c>
      <c r="G952" s="444"/>
      <c r="H952" s="464">
        <v>18</v>
      </c>
      <c r="I952" s="464"/>
      <c r="J952" s="464">
        <v>18</v>
      </c>
      <c r="K952" s="464"/>
      <c r="L952" s="160">
        <f t="shared" si="44"/>
        <v>100</v>
      </c>
      <c r="M952" s="1"/>
    </row>
    <row r="953" spans="1:13" s="28" customFormat="1" ht="18" customHeight="1" x14ac:dyDescent="0.25">
      <c r="A953" s="206"/>
      <c r="B953" s="575" t="s">
        <v>367</v>
      </c>
      <c r="C953" s="803"/>
      <c r="D953" s="803"/>
      <c r="E953" s="804"/>
      <c r="F953" s="443" t="s">
        <v>21</v>
      </c>
      <c r="G953" s="444"/>
      <c r="H953" s="464">
        <v>88</v>
      </c>
      <c r="I953" s="464"/>
      <c r="J953" s="464">
        <v>63</v>
      </c>
      <c r="K953" s="464"/>
      <c r="L953" s="160">
        <f t="shared" si="44"/>
        <v>71.599999999999994</v>
      </c>
      <c r="M953" s="1"/>
    </row>
    <row r="954" spans="1:13" s="28" customFormat="1" ht="15.75" customHeight="1" x14ac:dyDescent="0.25">
      <c r="A954" s="205" t="s">
        <v>30</v>
      </c>
      <c r="B954" s="628" t="s">
        <v>345</v>
      </c>
      <c r="C954" s="683"/>
      <c r="D954" s="683"/>
      <c r="E954" s="629"/>
      <c r="F954" s="460" t="s">
        <v>85</v>
      </c>
      <c r="G954" s="549"/>
      <c r="H954" s="479">
        <v>1</v>
      </c>
      <c r="I954" s="479"/>
      <c r="J954" s="479">
        <v>1</v>
      </c>
      <c r="K954" s="479"/>
      <c r="L954" s="198">
        <f t="shared" si="44"/>
        <v>100</v>
      </c>
      <c r="M954" s="1"/>
    </row>
    <row r="955" spans="1:13" s="28" customFormat="1" ht="15.75" customHeight="1" x14ac:dyDescent="0.25">
      <c r="A955" s="206"/>
      <c r="B955" s="575" t="s">
        <v>145</v>
      </c>
      <c r="C955" s="803"/>
      <c r="D955" s="803"/>
      <c r="E955" s="804"/>
      <c r="F955" s="443" t="s">
        <v>21</v>
      </c>
      <c r="G955" s="444"/>
      <c r="H955" s="464">
        <v>739</v>
      </c>
      <c r="I955" s="464"/>
      <c r="J955" s="464">
        <v>817</v>
      </c>
      <c r="K955" s="464"/>
      <c r="L955" s="160">
        <f t="shared" si="44"/>
        <v>110.6</v>
      </c>
      <c r="M955" s="1"/>
    </row>
    <row r="956" spans="1:13" s="28" customFormat="1" ht="17.25" customHeight="1" x14ac:dyDescent="0.25">
      <c r="A956" s="205" t="s">
        <v>32</v>
      </c>
      <c r="B956" s="628" t="s">
        <v>344</v>
      </c>
      <c r="C956" s="683"/>
      <c r="D956" s="683"/>
      <c r="E956" s="629"/>
      <c r="F956" s="460" t="s">
        <v>85</v>
      </c>
      <c r="G956" s="549"/>
      <c r="H956" s="479">
        <v>1</v>
      </c>
      <c r="I956" s="479"/>
      <c r="J956" s="479">
        <v>1</v>
      </c>
      <c r="K956" s="479"/>
      <c r="L956" s="198">
        <f t="shared" si="44"/>
        <v>100</v>
      </c>
      <c r="M956" s="1"/>
    </row>
    <row r="957" spans="1:13" s="28" customFormat="1" ht="17.25" customHeight="1" x14ac:dyDescent="0.25">
      <c r="A957" s="207"/>
      <c r="B957" s="575" t="s">
        <v>145</v>
      </c>
      <c r="C957" s="803"/>
      <c r="D957" s="803"/>
      <c r="E957" s="804"/>
      <c r="F957" s="472" t="s">
        <v>21</v>
      </c>
      <c r="G957" s="472"/>
      <c r="H957" s="464">
        <v>303</v>
      </c>
      <c r="I957" s="464"/>
      <c r="J957" s="464">
        <v>292</v>
      </c>
      <c r="K957" s="464"/>
      <c r="L957" s="160">
        <f t="shared" si="44"/>
        <v>96.4</v>
      </c>
      <c r="M957" s="1"/>
    </row>
    <row r="958" spans="1:13" s="28" customFormat="1" ht="18" customHeight="1" x14ac:dyDescent="0.25">
      <c r="A958" s="203" t="s">
        <v>134</v>
      </c>
      <c r="B958" s="490" t="s">
        <v>372</v>
      </c>
      <c r="C958" s="491"/>
      <c r="D958" s="491"/>
      <c r="E958" s="492"/>
      <c r="F958" s="496" t="s">
        <v>21</v>
      </c>
      <c r="G958" s="497"/>
      <c r="H958" s="488">
        <v>18659</v>
      </c>
      <c r="I958" s="568"/>
      <c r="J958" s="488">
        <v>17679</v>
      </c>
      <c r="K958" s="568"/>
      <c r="L958" s="204">
        <f t="shared" si="44"/>
        <v>94.7</v>
      </c>
      <c r="M958" s="1"/>
    </row>
    <row r="959" spans="1:13" s="28" customFormat="1" ht="32.25" customHeight="1" x14ac:dyDescent="0.25">
      <c r="A959" s="203" t="s">
        <v>1</v>
      </c>
      <c r="B959" s="490" t="s">
        <v>373</v>
      </c>
      <c r="C959" s="491"/>
      <c r="D959" s="491"/>
      <c r="E959" s="492"/>
      <c r="F959" s="496" t="s">
        <v>21</v>
      </c>
      <c r="G959" s="497"/>
      <c r="H959" s="488">
        <v>8016</v>
      </c>
      <c r="I959" s="568"/>
      <c r="J959" s="488">
        <v>7996</v>
      </c>
      <c r="K959" s="568"/>
      <c r="L959" s="204">
        <f t="shared" si="44"/>
        <v>99.8</v>
      </c>
      <c r="M959" s="1"/>
    </row>
    <row r="960" spans="1:13" s="28" customFormat="1" ht="46.5" customHeight="1" x14ac:dyDescent="0.25">
      <c r="A960" s="203" t="s">
        <v>3</v>
      </c>
      <c r="B960" s="490" t="s">
        <v>374</v>
      </c>
      <c r="C960" s="491"/>
      <c r="D960" s="491"/>
      <c r="E960" s="492"/>
      <c r="F960" s="496" t="s">
        <v>64</v>
      </c>
      <c r="G960" s="497"/>
      <c r="H960" s="843">
        <v>96.2</v>
      </c>
      <c r="I960" s="844"/>
      <c r="J960" s="843">
        <v>73.599999999999994</v>
      </c>
      <c r="K960" s="844"/>
      <c r="L960" s="231">
        <f>J960-H960</f>
        <v>-22.6</v>
      </c>
      <c r="M960" s="1"/>
    </row>
    <row r="961" spans="1:17" s="28" customFormat="1" ht="33.75" customHeight="1" x14ac:dyDescent="0.25">
      <c r="A961" s="203" t="s">
        <v>142</v>
      </c>
      <c r="B961" s="490" t="s">
        <v>371</v>
      </c>
      <c r="C961" s="491"/>
      <c r="D961" s="491"/>
      <c r="E961" s="492"/>
      <c r="F961" s="496" t="s">
        <v>21</v>
      </c>
      <c r="G961" s="497"/>
      <c r="H961" s="488">
        <v>8242</v>
      </c>
      <c r="I961" s="568"/>
      <c r="J961" s="488">
        <v>8207</v>
      </c>
      <c r="K961" s="568"/>
      <c r="L961" s="204">
        <f t="shared" ref="L961:L962" si="45">J961/H961*100</f>
        <v>99.6</v>
      </c>
      <c r="M961" s="1"/>
    </row>
    <row r="962" spans="1:17" s="28" customFormat="1" ht="29.25" customHeight="1" x14ac:dyDescent="0.25">
      <c r="A962" s="230" t="s">
        <v>146</v>
      </c>
      <c r="B962" s="505" t="s">
        <v>370</v>
      </c>
      <c r="C962" s="505"/>
      <c r="D962" s="505"/>
      <c r="E962" s="505"/>
      <c r="F962" s="509" t="s">
        <v>147</v>
      </c>
      <c r="G962" s="509"/>
      <c r="H962" s="510">
        <v>4108</v>
      </c>
      <c r="I962" s="841"/>
      <c r="J962" s="510">
        <v>3963</v>
      </c>
      <c r="K962" s="841"/>
      <c r="L962" s="204">
        <f t="shared" si="45"/>
        <v>96.5</v>
      </c>
      <c r="M962" s="1"/>
    </row>
    <row r="963" spans="1:17" s="28" customFormat="1" ht="30.75" customHeight="1" x14ac:dyDescent="0.25">
      <c r="A963" s="203" t="s">
        <v>148</v>
      </c>
      <c r="B963" s="490" t="s">
        <v>375</v>
      </c>
      <c r="C963" s="491"/>
      <c r="D963" s="491"/>
      <c r="E963" s="492"/>
      <c r="F963" s="496" t="s">
        <v>147</v>
      </c>
      <c r="G963" s="497"/>
      <c r="H963" s="488">
        <f>H964+H965+H966</f>
        <v>954</v>
      </c>
      <c r="I963" s="568"/>
      <c r="J963" s="488">
        <f>J964+J965+J966</f>
        <v>1010</v>
      </c>
      <c r="K963" s="568"/>
      <c r="L963" s="204">
        <f t="shared" ref="L963:L968" si="46">J963/H963*100</f>
        <v>105.9</v>
      </c>
      <c r="M963" s="1"/>
    </row>
    <row r="964" spans="1:17" s="28" customFormat="1" ht="16.5" customHeight="1" x14ac:dyDescent="0.25">
      <c r="A964" s="263" t="s">
        <v>149</v>
      </c>
      <c r="B964" s="575" t="s">
        <v>150</v>
      </c>
      <c r="C964" s="803"/>
      <c r="D964" s="803"/>
      <c r="E964" s="804"/>
      <c r="F964" s="443" t="s">
        <v>147</v>
      </c>
      <c r="G964" s="444"/>
      <c r="H964" s="464">
        <v>604</v>
      </c>
      <c r="I964" s="464"/>
      <c r="J964" s="464">
        <v>668</v>
      </c>
      <c r="K964" s="464"/>
      <c r="L964" s="264">
        <f t="shared" si="46"/>
        <v>110.6</v>
      </c>
      <c r="M964" s="1"/>
    </row>
    <row r="965" spans="1:17" s="28" customFormat="1" ht="18" customHeight="1" x14ac:dyDescent="0.25">
      <c r="A965" s="263" t="s">
        <v>151</v>
      </c>
      <c r="B965" s="575" t="s">
        <v>302</v>
      </c>
      <c r="C965" s="803"/>
      <c r="D965" s="803"/>
      <c r="E965" s="804"/>
      <c r="F965" s="443" t="s">
        <v>147</v>
      </c>
      <c r="G965" s="444"/>
      <c r="H965" s="464">
        <v>210</v>
      </c>
      <c r="I965" s="464"/>
      <c r="J965" s="464">
        <v>206</v>
      </c>
      <c r="K965" s="464"/>
      <c r="L965" s="264">
        <f t="shared" si="46"/>
        <v>98.1</v>
      </c>
      <c r="M965" s="1"/>
      <c r="O965" s="475"/>
      <c r="P965" s="476"/>
      <c r="Q965" s="476"/>
    </row>
    <row r="966" spans="1:17" s="28" customFormat="1" ht="19.5" customHeight="1" x14ac:dyDescent="0.25">
      <c r="A966" s="263" t="s">
        <v>152</v>
      </c>
      <c r="B966" s="575" t="s">
        <v>303</v>
      </c>
      <c r="C966" s="803"/>
      <c r="D966" s="803"/>
      <c r="E966" s="804"/>
      <c r="F966" s="443" t="s">
        <v>147</v>
      </c>
      <c r="G966" s="444"/>
      <c r="H966" s="464">
        <v>140</v>
      </c>
      <c r="I966" s="464"/>
      <c r="J966" s="464">
        <v>136</v>
      </c>
      <c r="K966" s="464"/>
      <c r="L966" s="225">
        <f t="shared" si="46"/>
        <v>97.1</v>
      </c>
      <c r="M966" s="1"/>
      <c r="O966" s="476"/>
      <c r="P966" s="476"/>
      <c r="Q966" s="476"/>
    </row>
    <row r="967" spans="1:17" s="28" customFormat="1" ht="32.25" customHeight="1" x14ac:dyDescent="0.25">
      <c r="A967" s="203" t="s">
        <v>153</v>
      </c>
      <c r="B967" s="490" t="s">
        <v>369</v>
      </c>
      <c r="C967" s="491"/>
      <c r="D967" s="491"/>
      <c r="E967" s="492"/>
      <c r="F967" s="496" t="s">
        <v>21</v>
      </c>
      <c r="G967" s="497"/>
      <c r="H967" s="488">
        <v>537</v>
      </c>
      <c r="I967" s="568"/>
      <c r="J967" s="488">
        <v>458</v>
      </c>
      <c r="K967" s="568"/>
      <c r="L967" s="204">
        <f t="shared" si="46"/>
        <v>85.3</v>
      </c>
      <c r="M967" s="1"/>
    </row>
    <row r="968" spans="1:17" s="28" customFormat="1" ht="33" customHeight="1" x14ac:dyDescent="0.25">
      <c r="A968" s="230" t="s">
        <v>154</v>
      </c>
      <c r="B968" s="505" t="s">
        <v>368</v>
      </c>
      <c r="C968" s="505"/>
      <c r="D968" s="505"/>
      <c r="E968" s="505"/>
      <c r="F968" s="509" t="s">
        <v>21</v>
      </c>
      <c r="G968" s="509"/>
      <c r="H968" s="510">
        <v>5783</v>
      </c>
      <c r="I968" s="841"/>
      <c r="J968" s="510">
        <v>5714</v>
      </c>
      <c r="K968" s="841"/>
      <c r="L968" s="204">
        <f t="shared" si="46"/>
        <v>98.8</v>
      </c>
      <c r="M968" s="1"/>
    </row>
    <row r="969" spans="1:17" s="28" customFormat="1" ht="18.75" customHeight="1" x14ac:dyDescent="0.25">
      <c r="A969" s="219" t="s">
        <v>380</v>
      </c>
      <c r="B969" s="575" t="s">
        <v>449</v>
      </c>
      <c r="C969" s="803"/>
      <c r="D969" s="803"/>
      <c r="E969" s="804"/>
      <c r="F969" s="885" t="s">
        <v>21</v>
      </c>
      <c r="G969" s="886"/>
      <c r="H969" s="465">
        <v>4621</v>
      </c>
      <c r="I969" s="466"/>
      <c r="J969" s="465">
        <v>4450</v>
      </c>
      <c r="K969" s="466"/>
      <c r="L969" s="264">
        <f>J969/H969*100</f>
        <v>96.3</v>
      </c>
      <c r="M969" s="1"/>
    </row>
    <row r="970" spans="1:17" s="28" customFormat="1" ht="21" customHeight="1" x14ac:dyDescent="0.25">
      <c r="A970" s="230" t="s">
        <v>381</v>
      </c>
      <c r="B970" s="490" t="s">
        <v>450</v>
      </c>
      <c r="C970" s="491"/>
      <c r="D970" s="491"/>
      <c r="E970" s="492"/>
      <c r="F970" s="496" t="s">
        <v>68</v>
      </c>
      <c r="G970" s="497"/>
      <c r="H970" s="883">
        <v>2241.6</v>
      </c>
      <c r="I970" s="884"/>
      <c r="J970" s="512">
        <v>2470.8000000000002</v>
      </c>
      <c r="K970" s="513"/>
      <c r="L970" s="204">
        <f>J970/H970*100</f>
        <v>110.2</v>
      </c>
      <c r="M970" s="1"/>
    </row>
    <row r="971" spans="1:17" s="28" customFormat="1" ht="15.75" customHeight="1" x14ac:dyDescent="0.25">
      <c r="A971" s="477" t="s">
        <v>376</v>
      </c>
      <c r="B971" s="477"/>
      <c r="C971" s="477"/>
      <c r="D971" s="477"/>
      <c r="E971" s="477"/>
      <c r="F971" s="477"/>
      <c r="G971" s="477"/>
      <c r="H971" s="477"/>
      <c r="I971" s="477"/>
      <c r="J971" s="477"/>
      <c r="K971" s="477"/>
      <c r="L971" s="477"/>
      <c r="M971" s="1"/>
    </row>
    <row r="972" spans="1:17" s="28" customFormat="1" ht="69" customHeight="1" x14ac:dyDescent="0.25">
      <c r="A972" s="399"/>
      <c r="B972" s="399"/>
      <c r="C972" s="399"/>
      <c r="D972" s="399"/>
      <c r="E972" s="399"/>
      <c r="F972" s="399"/>
      <c r="G972" s="399"/>
      <c r="H972" s="399"/>
      <c r="I972" s="399"/>
      <c r="J972" s="399"/>
      <c r="K972" s="399"/>
      <c r="L972" s="399"/>
      <c r="M972" s="1"/>
    </row>
    <row r="973" spans="1:17" s="28" customFormat="1" ht="15.75" customHeight="1" x14ac:dyDescent="0.25">
      <c r="A973" s="569" t="s">
        <v>652</v>
      </c>
      <c r="B973" s="569"/>
      <c r="C973" s="569"/>
      <c r="D973" s="569"/>
      <c r="E973" s="569"/>
      <c r="F973" s="569"/>
      <c r="G973" s="569"/>
      <c r="H973" s="569"/>
      <c r="I973" s="569"/>
      <c r="J973" s="569"/>
      <c r="K973" s="569"/>
      <c r="L973" s="569"/>
      <c r="M973" s="1"/>
    </row>
    <row r="974" spans="1:17" s="28" customFormat="1" ht="40.5" customHeight="1" x14ac:dyDescent="0.25">
      <c r="A974" s="429" t="s">
        <v>5</v>
      </c>
      <c r="B974" s="961" t="s">
        <v>18</v>
      </c>
      <c r="C974" s="987"/>
      <c r="D974" s="987"/>
      <c r="E974" s="987"/>
      <c r="F974" s="431" t="s">
        <v>7</v>
      </c>
      <c r="G974" s="431"/>
      <c r="H974" s="985" t="s">
        <v>524</v>
      </c>
      <c r="I974" s="986"/>
      <c r="J974" s="985" t="s">
        <v>525</v>
      </c>
      <c r="K974" s="986"/>
      <c r="L974" s="430" t="s">
        <v>60</v>
      </c>
      <c r="M974" s="1"/>
    </row>
    <row r="975" spans="1:17" s="28" customFormat="1" ht="22.5" customHeight="1" x14ac:dyDescent="0.25">
      <c r="A975" s="420">
        <v>1</v>
      </c>
      <c r="B975" s="500" t="s">
        <v>666</v>
      </c>
      <c r="C975" s="501"/>
      <c r="D975" s="501"/>
      <c r="E975" s="501"/>
      <c r="F975" s="509" t="s">
        <v>85</v>
      </c>
      <c r="G975" s="509"/>
      <c r="H975" s="801">
        <f>SUM(H976:I979)</f>
        <v>21</v>
      </c>
      <c r="I975" s="801"/>
      <c r="J975" s="801">
        <f>SUM(J976:K979)</f>
        <v>21</v>
      </c>
      <c r="K975" s="801"/>
      <c r="L975" s="98">
        <f>J975/H975*100</f>
        <v>100</v>
      </c>
      <c r="M975" s="1"/>
    </row>
    <row r="976" spans="1:17" s="28" customFormat="1" ht="22.5" customHeight="1" x14ac:dyDescent="0.25">
      <c r="A976" s="219" t="s">
        <v>10</v>
      </c>
      <c r="B976" s="467" t="s">
        <v>94</v>
      </c>
      <c r="C976" s="468"/>
      <c r="D976" s="468"/>
      <c r="E976" s="469"/>
      <c r="F976" s="472" t="s">
        <v>85</v>
      </c>
      <c r="G976" s="472"/>
      <c r="H976" s="722">
        <v>5</v>
      </c>
      <c r="I976" s="723"/>
      <c r="J976" s="722">
        <v>5</v>
      </c>
      <c r="K976" s="723"/>
      <c r="L976" s="161">
        <f t="shared" ref="L976:L979" si="47">J976/H976*100</f>
        <v>100</v>
      </c>
      <c r="M976" s="1"/>
    </row>
    <row r="977" spans="1:31" s="28" customFormat="1" ht="22.5" customHeight="1" x14ac:dyDescent="0.25">
      <c r="A977" s="219" t="s">
        <v>12</v>
      </c>
      <c r="B977" s="467" t="s">
        <v>95</v>
      </c>
      <c r="C977" s="468"/>
      <c r="D977" s="468"/>
      <c r="E977" s="469"/>
      <c r="F977" s="472" t="s">
        <v>85</v>
      </c>
      <c r="G977" s="472"/>
      <c r="H977" s="722">
        <v>1</v>
      </c>
      <c r="I977" s="723"/>
      <c r="J977" s="722">
        <v>1</v>
      </c>
      <c r="K977" s="723"/>
      <c r="L977" s="161">
        <f t="shared" si="47"/>
        <v>100</v>
      </c>
      <c r="M977" s="1"/>
    </row>
    <row r="978" spans="1:31" s="28" customFormat="1" ht="22.5" customHeight="1" x14ac:dyDescent="0.25">
      <c r="A978" s="219" t="s">
        <v>14</v>
      </c>
      <c r="B978" s="467" t="s">
        <v>97</v>
      </c>
      <c r="C978" s="468"/>
      <c r="D978" s="468"/>
      <c r="E978" s="469"/>
      <c r="F978" s="472" t="s">
        <v>85</v>
      </c>
      <c r="G978" s="472"/>
      <c r="H978" s="722">
        <v>9</v>
      </c>
      <c r="I978" s="723"/>
      <c r="J978" s="722">
        <v>9</v>
      </c>
      <c r="K978" s="723"/>
      <c r="L978" s="161">
        <f t="shared" si="47"/>
        <v>100</v>
      </c>
      <c r="M978" s="1"/>
    </row>
    <row r="979" spans="1:31" s="28" customFormat="1" ht="22.5" customHeight="1" x14ac:dyDescent="0.25">
      <c r="A979" s="219" t="s">
        <v>16</v>
      </c>
      <c r="B979" s="467" t="s">
        <v>98</v>
      </c>
      <c r="C979" s="468"/>
      <c r="D979" s="468"/>
      <c r="E979" s="469"/>
      <c r="F979" s="472" t="s">
        <v>85</v>
      </c>
      <c r="G979" s="472"/>
      <c r="H979" s="722">
        <v>6</v>
      </c>
      <c r="I979" s="723"/>
      <c r="J979" s="722">
        <v>6</v>
      </c>
      <c r="K979" s="723"/>
      <c r="L979" s="161">
        <f t="shared" si="47"/>
        <v>100</v>
      </c>
      <c r="M979" s="1"/>
    </row>
    <row r="980" spans="1:31" s="28" customFormat="1" ht="15.75" customHeight="1" x14ac:dyDescent="0.25">
      <c r="A980" s="441" t="s">
        <v>667</v>
      </c>
      <c r="B980" s="441"/>
      <c r="C980" s="441"/>
      <c r="D980" s="441"/>
      <c r="E980" s="441"/>
      <c r="F980" s="441"/>
      <c r="G980" s="441"/>
      <c r="H980" s="441"/>
      <c r="I980" s="441"/>
      <c r="J980" s="441"/>
      <c r="K980" s="441"/>
      <c r="L980" s="441"/>
      <c r="M980" s="1"/>
    </row>
    <row r="981" spans="1:31" s="28" customFormat="1" ht="69" customHeight="1" x14ac:dyDescent="0.25">
      <c r="A981" s="419"/>
      <c r="B981" s="419"/>
      <c r="C981" s="419"/>
      <c r="D981" s="419"/>
      <c r="E981" s="419"/>
      <c r="F981" s="419"/>
      <c r="G981" s="419"/>
      <c r="H981" s="419"/>
      <c r="I981" s="419"/>
      <c r="J981" s="419"/>
      <c r="K981" s="419"/>
      <c r="L981" s="419"/>
      <c r="M981" s="1"/>
    </row>
    <row r="982" spans="1:31" s="28" customFormat="1" ht="29.25" customHeight="1" x14ac:dyDescent="0.25">
      <c r="A982" s="569" t="s">
        <v>383</v>
      </c>
      <c r="B982" s="569"/>
      <c r="C982" s="569"/>
      <c r="D982" s="569"/>
      <c r="E982" s="569"/>
      <c r="F982" s="569"/>
      <c r="G982" s="569"/>
      <c r="H982" s="569"/>
      <c r="I982" s="569"/>
      <c r="J982" s="569"/>
      <c r="K982" s="569"/>
      <c r="L982" s="569"/>
      <c r="M982" s="1"/>
    </row>
    <row r="983" spans="1:31" s="28" customFormat="1" ht="42" customHeight="1" x14ac:dyDescent="0.25">
      <c r="A983" s="429" t="s">
        <v>5</v>
      </c>
      <c r="B983" s="694" t="s">
        <v>18</v>
      </c>
      <c r="C983" s="694"/>
      <c r="D983" s="694"/>
      <c r="E983" s="694"/>
      <c r="F983" s="812" t="s">
        <v>7</v>
      </c>
      <c r="G983" s="812"/>
      <c r="H983" s="985" t="s">
        <v>524</v>
      </c>
      <c r="I983" s="986"/>
      <c r="J983" s="985" t="s">
        <v>525</v>
      </c>
      <c r="K983" s="986"/>
      <c r="L983" s="430" t="s">
        <v>60</v>
      </c>
      <c r="M983" s="1"/>
    </row>
    <row r="984" spans="1:31" s="28" customFormat="1" ht="18.75" customHeight="1" x14ac:dyDescent="0.25">
      <c r="A984" s="224">
        <v>1</v>
      </c>
      <c r="B984" s="509" t="s">
        <v>220</v>
      </c>
      <c r="C984" s="509"/>
      <c r="D984" s="509"/>
      <c r="E984" s="509"/>
      <c r="F984" s="509" t="s">
        <v>85</v>
      </c>
      <c r="G984" s="509"/>
      <c r="H984" s="849">
        <v>181</v>
      </c>
      <c r="I984" s="850"/>
      <c r="J984" s="849">
        <v>246</v>
      </c>
      <c r="K984" s="850"/>
      <c r="L984" s="98">
        <f>J984/H984*100</f>
        <v>135.9</v>
      </c>
      <c r="M984" s="1"/>
    </row>
    <row r="985" spans="1:31" s="28" customFormat="1" ht="24" customHeight="1" x14ac:dyDescent="0.25">
      <c r="A985" s="224">
        <v>2</v>
      </c>
      <c r="B985" s="509" t="s">
        <v>221</v>
      </c>
      <c r="C985" s="509"/>
      <c r="D985" s="509"/>
      <c r="E985" s="509"/>
      <c r="F985" s="509" t="s">
        <v>85</v>
      </c>
      <c r="G985" s="509"/>
      <c r="H985" s="849">
        <v>122</v>
      </c>
      <c r="I985" s="850"/>
      <c r="J985" s="849">
        <v>144</v>
      </c>
      <c r="K985" s="850"/>
      <c r="L985" s="98">
        <f>J985/H985*100</f>
        <v>118</v>
      </c>
      <c r="M985" s="1"/>
    </row>
    <row r="986" spans="1:31" s="28" customFormat="1" ht="21.75" customHeight="1" x14ac:dyDescent="0.25">
      <c r="A986" s="224">
        <v>3</v>
      </c>
      <c r="B986" s="509" t="s">
        <v>222</v>
      </c>
      <c r="C986" s="509"/>
      <c r="D986" s="509"/>
      <c r="E986" s="509"/>
      <c r="F986" s="509" t="s">
        <v>64</v>
      </c>
      <c r="G986" s="509"/>
      <c r="H986" s="851">
        <v>70.5</v>
      </c>
      <c r="I986" s="852"/>
      <c r="J986" s="851">
        <v>60</v>
      </c>
      <c r="K986" s="852"/>
      <c r="L986" s="98">
        <f>J986-H986</f>
        <v>-10.5</v>
      </c>
      <c r="M986" s="1"/>
    </row>
    <row r="987" spans="1:31" s="84" customFormat="1" ht="24" customHeight="1" x14ac:dyDescent="0.25">
      <c r="A987" s="223"/>
      <c r="B987" s="472" t="s">
        <v>223</v>
      </c>
      <c r="C987" s="472"/>
      <c r="D987" s="472"/>
      <c r="E987" s="472"/>
      <c r="F987" s="472" t="s">
        <v>64</v>
      </c>
      <c r="G987" s="472"/>
      <c r="H987" s="552">
        <v>61.4</v>
      </c>
      <c r="I987" s="855"/>
      <c r="J987" s="552">
        <v>72.599999999999994</v>
      </c>
      <c r="K987" s="855"/>
      <c r="L987" s="161">
        <f>J987-H987</f>
        <v>11.2</v>
      </c>
      <c r="M987" s="38"/>
      <c r="N987" s="87"/>
      <c r="O987" s="28"/>
      <c r="P987" s="908"/>
      <c r="Q987" s="908"/>
      <c r="R987" s="908"/>
      <c r="S987" s="908"/>
      <c r="T987" s="908"/>
      <c r="U987" s="908"/>
      <c r="V987" s="908"/>
      <c r="W987" s="908"/>
      <c r="X987" s="908"/>
      <c r="Y987" s="908"/>
      <c r="Z987" s="908"/>
      <c r="AA987" s="908"/>
      <c r="AB987" s="908"/>
      <c r="AC987" s="908"/>
      <c r="AD987" s="908"/>
      <c r="AE987" s="88"/>
    </row>
    <row r="988" spans="1:31" s="28" customFormat="1" ht="21" customHeight="1" x14ac:dyDescent="0.25">
      <c r="A988" s="224">
        <v>4</v>
      </c>
      <c r="B988" s="509" t="s">
        <v>224</v>
      </c>
      <c r="C988" s="509"/>
      <c r="D988" s="509"/>
      <c r="E988" s="509"/>
      <c r="F988" s="509" t="s">
        <v>21</v>
      </c>
      <c r="G988" s="509"/>
      <c r="H988" s="849">
        <f>H989+H990</f>
        <v>126</v>
      </c>
      <c r="I988" s="850"/>
      <c r="J988" s="849">
        <f>J989+J990</f>
        <v>126</v>
      </c>
      <c r="K988" s="850"/>
      <c r="L988" s="98">
        <f>J988/H988*100</f>
        <v>100</v>
      </c>
      <c r="M988" s="12"/>
    </row>
    <row r="989" spans="1:31" s="28" customFormat="1" ht="21.75" customHeight="1" x14ac:dyDescent="0.25">
      <c r="A989" s="219" t="s">
        <v>216</v>
      </c>
      <c r="B989" s="472" t="s">
        <v>225</v>
      </c>
      <c r="C989" s="472"/>
      <c r="D989" s="472"/>
      <c r="E989" s="472"/>
      <c r="F989" s="472" t="s">
        <v>21</v>
      </c>
      <c r="G989" s="472"/>
      <c r="H989" s="853">
        <v>104</v>
      </c>
      <c r="I989" s="854"/>
      <c r="J989" s="853">
        <v>99</v>
      </c>
      <c r="K989" s="854"/>
      <c r="L989" s="161">
        <f t="shared" ref="L989:L991" si="48">J989/H989*100</f>
        <v>95.2</v>
      </c>
      <c r="M989" s="12"/>
    </row>
    <row r="990" spans="1:31" s="28" customFormat="1" ht="21.75" customHeight="1" x14ac:dyDescent="0.25">
      <c r="A990" s="262" t="s">
        <v>218</v>
      </c>
      <c r="B990" s="472" t="s">
        <v>226</v>
      </c>
      <c r="C990" s="472"/>
      <c r="D990" s="472"/>
      <c r="E990" s="472"/>
      <c r="F990" s="472" t="s">
        <v>21</v>
      </c>
      <c r="G990" s="472"/>
      <c r="H990" s="846">
        <v>22</v>
      </c>
      <c r="I990" s="847"/>
      <c r="J990" s="846">
        <v>27</v>
      </c>
      <c r="K990" s="847"/>
      <c r="L990" s="194">
        <f t="shared" si="48"/>
        <v>122.7</v>
      </c>
      <c r="M990" s="1"/>
    </row>
    <row r="991" spans="1:31" s="28" customFormat="1" ht="21.75" customHeight="1" x14ac:dyDescent="0.25">
      <c r="A991" s="219" t="s">
        <v>227</v>
      </c>
      <c r="B991" s="472" t="s">
        <v>228</v>
      </c>
      <c r="C991" s="472"/>
      <c r="D991" s="472"/>
      <c r="E991" s="472"/>
      <c r="F991" s="472" t="s">
        <v>21</v>
      </c>
      <c r="G991" s="472"/>
      <c r="H991" s="848">
        <v>5</v>
      </c>
      <c r="I991" s="848"/>
      <c r="J991" s="848">
        <v>9</v>
      </c>
      <c r="K991" s="848"/>
      <c r="L991" s="161">
        <f t="shared" si="48"/>
        <v>180</v>
      </c>
      <c r="M991" s="1"/>
    </row>
    <row r="992" spans="1:31" s="28" customFormat="1" ht="10.5" customHeight="1" x14ac:dyDescent="0.25">
      <c r="A992" s="856"/>
      <c r="B992" s="856"/>
      <c r="C992" s="856"/>
      <c r="D992" s="856"/>
      <c r="E992" s="856"/>
      <c r="F992" s="856"/>
      <c r="G992" s="856"/>
      <c r="H992" s="856"/>
      <c r="I992" s="856"/>
      <c r="J992" s="856"/>
      <c r="K992" s="856"/>
      <c r="L992" s="856"/>
      <c r="M992" s="1"/>
    </row>
    <row r="993" spans="1:13" s="28" customFormat="1" ht="21" customHeight="1" x14ac:dyDescent="0.25">
      <c r="A993" s="611" t="s">
        <v>377</v>
      </c>
      <c r="B993" s="611"/>
      <c r="C993" s="611"/>
      <c r="D993" s="611"/>
      <c r="E993" s="611"/>
      <c r="F993" s="611"/>
      <c r="G993" s="611"/>
      <c r="H993" s="611"/>
      <c r="I993" s="611"/>
      <c r="J993" s="611"/>
      <c r="K993" s="611"/>
      <c r="L993" s="611"/>
      <c r="M993" s="1"/>
    </row>
    <row r="994" spans="1:13" s="28" customFormat="1" ht="20.25" customHeight="1" x14ac:dyDescent="0.25">
      <c r="A994" s="611" t="s">
        <v>281</v>
      </c>
      <c r="B994" s="611"/>
      <c r="C994" s="611"/>
      <c r="D994" s="611"/>
      <c r="E994" s="611"/>
      <c r="F994" s="611"/>
      <c r="G994" s="611"/>
      <c r="H994" s="611"/>
      <c r="I994" s="611"/>
      <c r="J994" s="611"/>
      <c r="K994" s="611"/>
      <c r="L994" s="611"/>
      <c r="M994" s="1"/>
    </row>
    <row r="995" spans="1:13" s="28" customFormat="1" ht="21.75" customHeight="1" x14ac:dyDescent="0.25">
      <c r="A995" s="569"/>
      <c r="B995" s="569"/>
      <c r="C995" s="569"/>
      <c r="D995" s="569"/>
      <c r="E995" s="569"/>
      <c r="F995" s="569"/>
      <c r="G995" s="569"/>
      <c r="H995" s="569"/>
      <c r="I995" s="569"/>
      <c r="J995" s="569"/>
      <c r="K995" s="569"/>
      <c r="L995" s="569"/>
      <c r="M995" s="1"/>
    </row>
    <row r="996" spans="1:13" s="28" customFormat="1" ht="56.25" customHeight="1" x14ac:dyDescent="0.25">
      <c r="A996" s="213" t="s">
        <v>5</v>
      </c>
      <c r="B996" s="474" t="s">
        <v>18</v>
      </c>
      <c r="C996" s="474"/>
      <c r="D996" s="474"/>
      <c r="E996" s="474"/>
      <c r="F996" s="474"/>
      <c r="G996" s="474"/>
      <c r="H996" s="474" t="s">
        <v>501</v>
      </c>
      <c r="I996" s="474"/>
      <c r="J996" s="474" t="s">
        <v>532</v>
      </c>
      <c r="K996" s="474"/>
      <c r="L996" s="226" t="s">
        <v>229</v>
      </c>
      <c r="M996" s="1"/>
    </row>
    <row r="997" spans="1:13" s="28" customFormat="1" ht="21.75" customHeight="1" x14ac:dyDescent="0.25">
      <c r="A997" s="813" t="s">
        <v>230</v>
      </c>
      <c r="B997" s="867"/>
      <c r="C997" s="867"/>
      <c r="D997" s="867"/>
      <c r="E997" s="867"/>
      <c r="F997" s="867"/>
      <c r="G997" s="867"/>
      <c r="H997" s="867"/>
      <c r="I997" s="867"/>
      <c r="J997" s="867"/>
      <c r="K997" s="867"/>
      <c r="L997" s="868"/>
      <c r="M997" s="1"/>
    </row>
    <row r="998" spans="1:13" s="28" customFormat="1" ht="21.75" customHeight="1" x14ac:dyDescent="0.25">
      <c r="A998" s="215">
        <v>1</v>
      </c>
      <c r="B998" s="865" t="s">
        <v>231</v>
      </c>
      <c r="C998" s="865"/>
      <c r="D998" s="865"/>
      <c r="E998" s="865"/>
      <c r="F998" s="865"/>
      <c r="G998" s="865"/>
      <c r="H998" s="845">
        <f>H999+H1000+H1001+H1002+H1003+H1004</f>
        <v>2609.15</v>
      </c>
      <c r="I998" s="845"/>
      <c r="J998" s="845">
        <f>J999+J1000+J1001+J1002+J1003+J1004</f>
        <v>1557.45</v>
      </c>
      <c r="K998" s="845"/>
      <c r="L998" s="227">
        <f>J998/H998*100</f>
        <v>59.7</v>
      </c>
      <c r="M998" s="1"/>
    </row>
    <row r="999" spans="1:13" s="28" customFormat="1" ht="22.5" customHeight="1" x14ac:dyDescent="0.25">
      <c r="A999" s="39" t="s">
        <v>10</v>
      </c>
      <c r="B999" s="857" t="s">
        <v>232</v>
      </c>
      <c r="C999" s="857"/>
      <c r="D999" s="857"/>
      <c r="E999" s="857"/>
      <c r="F999" s="857"/>
      <c r="G999" s="857"/>
      <c r="H999" s="858">
        <v>417.11</v>
      </c>
      <c r="I999" s="859"/>
      <c r="J999" s="860">
        <v>229.43</v>
      </c>
      <c r="K999" s="860"/>
      <c r="L999" s="214">
        <f>J999/H999*100</f>
        <v>55</v>
      </c>
      <c r="M999" s="1"/>
    </row>
    <row r="1000" spans="1:13" s="28" customFormat="1" ht="21.75" customHeight="1" x14ac:dyDescent="0.25">
      <c r="A1000" s="39" t="s">
        <v>12</v>
      </c>
      <c r="B1000" s="861" t="s">
        <v>233</v>
      </c>
      <c r="C1000" s="861"/>
      <c r="D1000" s="861"/>
      <c r="E1000" s="861"/>
      <c r="F1000" s="861"/>
      <c r="G1000" s="861"/>
      <c r="H1000" s="862">
        <v>1944.2</v>
      </c>
      <c r="I1000" s="863"/>
      <c r="J1000" s="864">
        <v>1164.3800000000001</v>
      </c>
      <c r="K1000" s="864"/>
      <c r="L1000" s="214">
        <f t="shared" ref="L1000:L1009" si="49">J1000/H1000*100</f>
        <v>59.9</v>
      </c>
      <c r="M1000" s="1"/>
    </row>
    <row r="1001" spans="1:13" s="28" customFormat="1" ht="21.75" customHeight="1" x14ac:dyDescent="0.25">
      <c r="A1001" s="39" t="s">
        <v>14</v>
      </c>
      <c r="B1001" s="861" t="s">
        <v>234</v>
      </c>
      <c r="C1001" s="861"/>
      <c r="D1001" s="861"/>
      <c r="E1001" s="861"/>
      <c r="F1001" s="861"/>
      <c r="G1001" s="861"/>
      <c r="H1001" s="864">
        <v>189.04</v>
      </c>
      <c r="I1001" s="864"/>
      <c r="J1001" s="864">
        <v>139.19</v>
      </c>
      <c r="K1001" s="864"/>
      <c r="L1001" s="214">
        <f t="shared" si="49"/>
        <v>73.599999999999994</v>
      </c>
      <c r="M1001" s="1"/>
    </row>
    <row r="1002" spans="1:13" s="28" customFormat="1" ht="30.75" customHeight="1" x14ac:dyDescent="0.25">
      <c r="A1002" s="39" t="s">
        <v>16</v>
      </c>
      <c r="B1002" s="861" t="s">
        <v>235</v>
      </c>
      <c r="C1002" s="861"/>
      <c r="D1002" s="861"/>
      <c r="E1002" s="861"/>
      <c r="F1002" s="861"/>
      <c r="G1002" s="861"/>
      <c r="H1002" s="864">
        <v>20.55</v>
      </c>
      <c r="I1002" s="864"/>
      <c r="J1002" s="864">
        <v>5.82</v>
      </c>
      <c r="K1002" s="864"/>
      <c r="L1002" s="214">
        <f t="shared" si="49"/>
        <v>28.3</v>
      </c>
      <c r="M1002" s="1"/>
    </row>
    <row r="1003" spans="1:13" s="28" customFormat="1" ht="21.75" customHeight="1" x14ac:dyDescent="0.25">
      <c r="A1003" s="39" t="s">
        <v>28</v>
      </c>
      <c r="B1003" s="861" t="s">
        <v>236</v>
      </c>
      <c r="C1003" s="861"/>
      <c r="D1003" s="861"/>
      <c r="E1003" s="861"/>
      <c r="F1003" s="861"/>
      <c r="G1003" s="861"/>
      <c r="H1003" s="869">
        <v>29.69</v>
      </c>
      <c r="I1003" s="870"/>
      <c r="J1003" s="869">
        <v>14.29</v>
      </c>
      <c r="K1003" s="870"/>
      <c r="L1003" s="214">
        <f t="shared" si="49"/>
        <v>48.1</v>
      </c>
      <c r="M1003" s="1"/>
    </row>
    <row r="1004" spans="1:13" s="28" customFormat="1" ht="21" customHeight="1" x14ac:dyDescent="0.25">
      <c r="A1004" s="39" t="s">
        <v>30</v>
      </c>
      <c r="B1004" s="861" t="s">
        <v>237</v>
      </c>
      <c r="C1004" s="861"/>
      <c r="D1004" s="861"/>
      <c r="E1004" s="861"/>
      <c r="F1004" s="861"/>
      <c r="G1004" s="861"/>
      <c r="H1004" s="864">
        <v>8.56</v>
      </c>
      <c r="I1004" s="864"/>
      <c r="J1004" s="864">
        <v>4.34</v>
      </c>
      <c r="K1004" s="864"/>
      <c r="L1004" s="214">
        <f t="shared" si="49"/>
        <v>50.7</v>
      </c>
      <c r="M1004" s="1"/>
    </row>
    <row r="1005" spans="1:13" s="28" customFormat="1" ht="22.5" customHeight="1" x14ac:dyDescent="0.25">
      <c r="A1005" s="215">
        <v>2</v>
      </c>
      <c r="B1005" s="865" t="s">
        <v>238</v>
      </c>
      <c r="C1005" s="865"/>
      <c r="D1005" s="865"/>
      <c r="E1005" s="865"/>
      <c r="F1005" s="865"/>
      <c r="G1005" s="865"/>
      <c r="H1005" s="866">
        <f>SUM(H1006:I1011)</f>
        <v>562.09</v>
      </c>
      <c r="I1005" s="866"/>
      <c r="J1005" s="866">
        <f>SUM(J1006:K1011)</f>
        <v>216.47</v>
      </c>
      <c r="K1005" s="866"/>
      <c r="L1005" s="227">
        <f t="shared" si="49"/>
        <v>38.5</v>
      </c>
      <c r="M1005" s="1"/>
    </row>
    <row r="1006" spans="1:13" s="28" customFormat="1" ht="30" customHeight="1" x14ac:dyDescent="0.25">
      <c r="A1006" s="39" t="s">
        <v>58</v>
      </c>
      <c r="B1006" s="861" t="s">
        <v>239</v>
      </c>
      <c r="C1006" s="861"/>
      <c r="D1006" s="861"/>
      <c r="E1006" s="861"/>
      <c r="F1006" s="861"/>
      <c r="G1006" s="861"/>
      <c r="H1006" s="871">
        <v>453.91</v>
      </c>
      <c r="I1006" s="872"/>
      <c r="J1006" s="871">
        <v>167.49</v>
      </c>
      <c r="K1006" s="872"/>
      <c r="L1006" s="214">
        <f t="shared" si="49"/>
        <v>36.9</v>
      </c>
      <c r="M1006" s="1"/>
    </row>
    <row r="1007" spans="1:13" s="28" customFormat="1" ht="21.75" customHeight="1" x14ac:dyDescent="0.25">
      <c r="A1007" s="39" t="s">
        <v>59</v>
      </c>
      <c r="B1007" s="861" t="s">
        <v>240</v>
      </c>
      <c r="C1007" s="861"/>
      <c r="D1007" s="861"/>
      <c r="E1007" s="861"/>
      <c r="F1007" s="861"/>
      <c r="G1007" s="861"/>
      <c r="H1007" s="871">
        <v>44.68</v>
      </c>
      <c r="I1007" s="872"/>
      <c r="J1007" s="871">
        <v>6.11</v>
      </c>
      <c r="K1007" s="872"/>
      <c r="L1007" s="214">
        <f t="shared" si="49"/>
        <v>13.7</v>
      </c>
      <c r="M1007" s="1"/>
    </row>
    <row r="1008" spans="1:13" s="28" customFormat="1" ht="20.25" customHeight="1" x14ac:dyDescent="0.25">
      <c r="A1008" s="39" t="s">
        <v>70</v>
      </c>
      <c r="B1008" s="861" t="s">
        <v>241</v>
      </c>
      <c r="C1008" s="861"/>
      <c r="D1008" s="861"/>
      <c r="E1008" s="861"/>
      <c r="F1008" s="861"/>
      <c r="G1008" s="861"/>
      <c r="H1008" s="871">
        <v>26.63</v>
      </c>
      <c r="I1008" s="872"/>
      <c r="J1008" s="871">
        <v>18.739999999999998</v>
      </c>
      <c r="K1008" s="872"/>
      <c r="L1008" s="214">
        <f t="shared" si="49"/>
        <v>70.400000000000006</v>
      </c>
      <c r="M1008" s="1"/>
    </row>
    <row r="1009" spans="1:13" s="28" customFormat="1" ht="22.5" customHeight="1" x14ac:dyDescent="0.25">
      <c r="A1009" s="39" t="s">
        <v>71</v>
      </c>
      <c r="B1009" s="861" t="s">
        <v>242</v>
      </c>
      <c r="C1009" s="861"/>
      <c r="D1009" s="861"/>
      <c r="E1009" s="861"/>
      <c r="F1009" s="861"/>
      <c r="G1009" s="861"/>
      <c r="H1009" s="871">
        <v>30.73</v>
      </c>
      <c r="I1009" s="872"/>
      <c r="J1009" s="871">
        <v>8.31</v>
      </c>
      <c r="K1009" s="872"/>
      <c r="L1009" s="214">
        <f t="shared" si="49"/>
        <v>27</v>
      </c>
      <c r="M1009" s="1"/>
    </row>
    <row r="1010" spans="1:13" s="28" customFormat="1" ht="20.25" customHeight="1" x14ac:dyDescent="0.25">
      <c r="A1010" s="39" t="s">
        <v>72</v>
      </c>
      <c r="B1010" s="861" t="s">
        <v>243</v>
      </c>
      <c r="C1010" s="861"/>
      <c r="D1010" s="861"/>
      <c r="E1010" s="861"/>
      <c r="F1010" s="861"/>
      <c r="G1010" s="861"/>
      <c r="H1010" s="871">
        <v>6.13</v>
      </c>
      <c r="I1010" s="872"/>
      <c r="J1010" s="871">
        <v>16.03</v>
      </c>
      <c r="K1010" s="872"/>
      <c r="L1010" s="161">
        <f>J1010/H1010*100</f>
        <v>261.5</v>
      </c>
      <c r="M1010" s="1"/>
    </row>
    <row r="1011" spans="1:13" s="28" customFormat="1" ht="21" customHeight="1" x14ac:dyDescent="0.25">
      <c r="A1011" s="39" t="s">
        <v>73</v>
      </c>
      <c r="B1011" s="861" t="s">
        <v>244</v>
      </c>
      <c r="C1011" s="861"/>
      <c r="D1011" s="861"/>
      <c r="E1011" s="861"/>
      <c r="F1011" s="861"/>
      <c r="G1011" s="861"/>
      <c r="H1011" s="860">
        <v>0.01</v>
      </c>
      <c r="I1011" s="860"/>
      <c r="J1011" s="860">
        <v>-0.21</v>
      </c>
      <c r="K1011" s="860"/>
      <c r="L1011" s="228" t="s">
        <v>24</v>
      </c>
      <c r="M1011" s="1"/>
    </row>
    <row r="1012" spans="1:13" s="28" customFormat="1" ht="21.75" customHeight="1" x14ac:dyDescent="0.25">
      <c r="A1012" s="229">
        <v>3</v>
      </c>
      <c r="B1012" s="865" t="s">
        <v>245</v>
      </c>
      <c r="C1012" s="865"/>
      <c r="D1012" s="865"/>
      <c r="E1012" s="865"/>
      <c r="F1012" s="865"/>
      <c r="G1012" s="865"/>
      <c r="H1012" s="866">
        <v>3598.98</v>
      </c>
      <c r="I1012" s="866"/>
      <c r="J1012" s="866">
        <v>845.49</v>
      </c>
      <c r="K1012" s="866"/>
      <c r="L1012" s="227">
        <f>J1012/H1012*100</f>
        <v>23.5</v>
      </c>
      <c r="M1012" s="1"/>
    </row>
    <row r="1013" spans="1:13" s="28" customFormat="1" ht="21.75" customHeight="1" x14ac:dyDescent="0.25">
      <c r="A1013" s="229">
        <v>4</v>
      </c>
      <c r="B1013" s="865" t="s">
        <v>246</v>
      </c>
      <c r="C1013" s="865"/>
      <c r="D1013" s="865"/>
      <c r="E1013" s="865"/>
      <c r="F1013" s="865"/>
      <c r="G1013" s="865"/>
      <c r="H1013" s="866">
        <v>563.30999999999995</v>
      </c>
      <c r="I1013" s="866"/>
      <c r="J1013" s="866">
        <v>89.45</v>
      </c>
      <c r="K1013" s="866"/>
      <c r="L1013" s="227">
        <f>J1013/H1013*100</f>
        <v>15.9</v>
      </c>
      <c r="M1013" s="1"/>
    </row>
    <row r="1014" spans="1:13" s="28" customFormat="1" ht="24.75" customHeight="1" x14ac:dyDescent="0.25">
      <c r="A1014" s="215">
        <v>5</v>
      </c>
      <c r="B1014" s="865" t="s">
        <v>247</v>
      </c>
      <c r="C1014" s="865"/>
      <c r="D1014" s="865"/>
      <c r="E1014" s="865"/>
      <c r="F1014" s="865"/>
      <c r="G1014" s="865"/>
      <c r="H1014" s="866">
        <v>5132.3900000000003</v>
      </c>
      <c r="I1014" s="866"/>
      <c r="J1014" s="866">
        <v>2343.33</v>
      </c>
      <c r="K1014" s="866"/>
      <c r="L1014" s="227">
        <f t="shared" ref="L1014:L1017" si="50">J1014/H1014*100</f>
        <v>45.7</v>
      </c>
      <c r="M1014" s="1"/>
    </row>
    <row r="1015" spans="1:13" s="28" customFormat="1" ht="19.5" customHeight="1" x14ac:dyDescent="0.25">
      <c r="A1015" s="229">
        <v>6</v>
      </c>
      <c r="B1015" s="865" t="s">
        <v>248</v>
      </c>
      <c r="C1015" s="865"/>
      <c r="D1015" s="865"/>
      <c r="E1015" s="865"/>
      <c r="F1015" s="865"/>
      <c r="G1015" s="865"/>
      <c r="H1015" s="866">
        <v>78.2</v>
      </c>
      <c r="I1015" s="866"/>
      <c r="J1015" s="866">
        <v>63.58</v>
      </c>
      <c r="K1015" s="866"/>
      <c r="L1015" s="227">
        <f t="shared" si="50"/>
        <v>81.3</v>
      </c>
      <c r="M1015" s="1"/>
    </row>
    <row r="1016" spans="1:13" s="28" customFormat="1" ht="21.75" customHeight="1" x14ac:dyDescent="0.25">
      <c r="A1016" s="229">
        <v>7</v>
      </c>
      <c r="B1016" s="865" t="s">
        <v>249</v>
      </c>
      <c r="C1016" s="865"/>
      <c r="D1016" s="865"/>
      <c r="E1016" s="865"/>
      <c r="F1016" s="865"/>
      <c r="G1016" s="865"/>
      <c r="H1016" s="866">
        <v>2.75</v>
      </c>
      <c r="I1016" s="866"/>
      <c r="J1016" s="866">
        <v>2.75</v>
      </c>
      <c r="K1016" s="866"/>
      <c r="L1016" s="227">
        <f t="shared" si="50"/>
        <v>100</v>
      </c>
      <c r="M1016" s="1"/>
    </row>
    <row r="1017" spans="1:13" s="28" customFormat="1" ht="19.5" customHeight="1" x14ac:dyDescent="0.25">
      <c r="A1017" s="229">
        <v>8</v>
      </c>
      <c r="B1017" s="653" t="s">
        <v>533</v>
      </c>
      <c r="C1017" s="874"/>
      <c r="D1017" s="874"/>
      <c r="E1017" s="874"/>
      <c r="F1017" s="874"/>
      <c r="G1017" s="875"/>
      <c r="H1017" s="556">
        <v>0.2</v>
      </c>
      <c r="I1017" s="557"/>
      <c r="J1017" s="556">
        <v>0.2</v>
      </c>
      <c r="K1017" s="557"/>
      <c r="L1017" s="227">
        <f t="shared" si="50"/>
        <v>100</v>
      </c>
      <c r="M1017" s="1"/>
    </row>
    <row r="1018" spans="1:13" s="28" customFormat="1" ht="30.75" customHeight="1" x14ac:dyDescent="0.25">
      <c r="A1018" s="215">
        <v>9</v>
      </c>
      <c r="B1018" s="865" t="s">
        <v>250</v>
      </c>
      <c r="C1018" s="865"/>
      <c r="D1018" s="865"/>
      <c r="E1018" s="865"/>
      <c r="F1018" s="865"/>
      <c r="G1018" s="865"/>
      <c r="H1018" s="866">
        <v>-138.94999999999999</v>
      </c>
      <c r="I1018" s="866"/>
      <c r="J1018" s="866">
        <v>-192.6</v>
      </c>
      <c r="K1018" s="866"/>
      <c r="L1018" s="227">
        <f>J1018/H1018*100</f>
        <v>138.6</v>
      </c>
      <c r="M1018" s="1"/>
    </row>
    <row r="1019" spans="1:13" s="28" customFormat="1" ht="30.75" customHeight="1" x14ac:dyDescent="0.25">
      <c r="A1019" s="215">
        <v>10</v>
      </c>
      <c r="B1019" s="653" t="s">
        <v>283</v>
      </c>
      <c r="C1019" s="874"/>
      <c r="D1019" s="874"/>
      <c r="E1019" s="874"/>
      <c r="F1019" s="874"/>
      <c r="G1019" s="875"/>
      <c r="H1019" s="866">
        <v>5.25</v>
      </c>
      <c r="I1019" s="866"/>
      <c r="J1019" s="866">
        <v>12.46</v>
      </c>
      <c r="K1019" s="866"/>
      <c r="L1019" s="227">
        <f>J1019/H1019*100</f>
        <v>237.3</v>
      </c>
      <c r="M1019" s="1"/>
    </row>
    <row r="1020" spans="1:13" s="28" customFormat="1" ht="18.75" customHeight="1" x14ac:dyDescent="0.25">
      <c r="A1020" s="229">
        <v>11</v>
      </c>
      <c r="B1020" s="865" t="s">
        <v>251</v>
      </c>
      <c r="C1020" s="865"/>
      <c r="D1020" s="865"/>
      <c r="E1020" s="865"/>
      <c r="F1020" s="865"/>
      <c r="G1020" s="865"/>
      <c r="H1020" s="866">
        <f>SUM(H998,H1005,H1012:I1019)</f>
        <v>12413.37</v>
      </c>
      <c r="I1020" s="866"/>
      <c r="J1020" s="866">
        <f>SUM(J998,J1005,J1012:K1019)</f>
        <v>4938.58</v>
      </c>
      <c r="K1020" s="866"/>
      <c r="L1020" s="227">
        <f>J1020/H1020*100</f>
        <v>39.799999999999997</v>
      </c>
      <c r="M1020" s="1"/>
    </row>
    <row r="1021" spans="1:13" s="28" customFormat="1" ht="19.5" customHeight="1" x14ac:dyDescent="0.25">
      <c r="A1021" s="813" t="s">
        <v>252</v>
      </c>
      <c r="B1021" s="867"/>
      <c r="C1021" s="867"/>
      <c r="D1021" s="867"/>
      <c r="E1021" s="867"/>
      <c r="F1021" s="867"/>
      <c r="G1021" s="867"/>
      <c r="H1021" s="867"/>
      <c r="I1021" s="867"/>
      <c r="J1021" s="867"/>
      <c r="K1021" s="867"/>
      <c r="L1021" s="868"/>
      <c r="M1021" s="1"/>
    </row>
    <row r="1022" spans="1:13" s="28" customFormat="1" ht="20.25" customHeight="1" x14ac:dyDescent="0.25">
      <c r="A1022" s="215">
        <v>12</v>
      </c>
      <c r="B1022" s="865" t="s">
        <v>253</v>
      </c>
      <c r="C1022" s="865"/>
      <c r="D1022" s="865"/>
      <c r="E1022" s="865"/>
      <c r="F1022" s="865"/>
      <c r="G1022" s="865"/>
      <c r="H1022" s="556">
        <f>SUM(H1023:I1035)</f>
        <v>13349.67</v>
      </c>
      <c r="I1022" s="557"/>
      <c r="J1022" s="556">
        <f>SUM(J1023:K1035)</f>
        <v>5483.69</v>
      </c>
      <c r="K1022" s="557"/>
      <c r="L1022" s="227">
        <f>J1022/H1022*100</f>
        <v>41.1</v>
      </c>
      <c r="M1022" s="1"/>
    </row>
    <row r="1023" spans="1:13" s="28" customFormat="1" ht="19.5" customHeight="1" x14ac:dyDescent="0.25">
      <c r="A1023" s="39" t="s">
        <v>394</v>
      </c>
      <c r="B1023" s="873" t="s">
        <v>254</v>
      </c>
      <c r="C1023" s="873"/>
      <c r="D1023" s="873"/>
      <c r="E1023" s="873"/>
      <c r="F1023" s="873"/>
      <c r="G1023" s="873"/>
      <c r="H1023" s="860">
        <v>2080.61</v>
      </c>
      <c r="I1023" s="860"/>
      <c r="J1023" s="860">
        <v>763.92</v>
      </c>
      <c r="K1023" s="860"/>
      <c r="L1023" s="214">
        <f>J1023/H1023*100</f>
        <v>36.700000000000003</v>
      </c>
      <c r="M1023" s="1"/>
    </row>
    <row r="1024" spans="1:13" s="28" customFormat="1" ht="20.25" customHeight="1" x14ac:dyDescent="0.25">
      <c r="A1024" s="39" t="s">
        <v>395</v>
      </c>
      <c r="B1024" s="873" t="s">
        <v>255</v>
      </c>
      <c r="C1024" s="873"/>
      <c r="D1024" s="873"/>
      <c r="E1024" s="873"/>
      <c r="F1024" s="873"/>
      <c r="G1024" s="873"/>
      <c r="H1024" s="860">
        <v>9.75</v>
      </c>
      <c r="I1024" s="860"/>
      <c r="J1024" s="860">
        <v>4.9000000000000004</v>
      </c>
      <c r="K1024" s="860"/>
      <c r="L1024" s="214">
        <f t="shared" ref="L1024:L1033" si="51">J1024/H1024*100</f>
        <v>50.3</v>
      </c>
      <c r="M1024" s="1"/>
    </row>
    <row r="1025" spans="1:13" s="28" customFormat="1" ht="19.5" customHeight="1" x14ac:dyDescent="0.25">
      <c r="A1025" s="39" t="s">
        <v>396</v>
      </c>
      <c r="B1025" s="861" t="s">
        <v>256</v>
      </c>
      <c r="C1025" s="861"/>
      <c r="D1025" s="861"/>
      <c r="E1025" s="861"/>
      <c r="F1025" s="861"/>
      <c r="G1025" s="861"/>
      <c r="H1025" s="860">
        <v>279.89</v>
      </c>
      <c r="I1025" s="860"/>
      <c r="J1025" s="860">
        <v>102.21</v>
      </c>
      <c r="K1025" s="860"/>
      <c r="L1025" s="214">
        <f t="shared" si="51"/>
        <v>36.5</v>
      </c>
      <c r="M1025" s="1"/>
    </row>
    <row r="1026" spans="1:13" s="28" customFormat="1" ht="18.75" customHeight="1" x14ac:dyDescent="0.25">
      <c r="A1026" s="39" t="s">
        <v>397</v>
      </c>
      <c r="B1026" s="861" t="s">
        <v>257</v>
      </c>
      <c r="C1026" s="861"/>
      <c r="D1026" s="861"/>
      <c r="E1026" s="861"/>
      <c r="F1026" s="861"/>
      <c r="G1026" s="861"/>
      <c r="H1026" s="860">
        <v>1044.27</v>
      </c>
      <c r="I1026" s="860"/>
      <c r="J1026" s="860">
        <v>264.20999999999998</v>
      </c>
      <c r="K1026" s="860"/>
      <c r="L1026" s="214">
        <f t="shared" si="51"/>
        <v>25.3</v>
      </c>
      <c r="M1026" s="1"/>
    </row>
    <row r="1027" spans="1:13" s="28" customFormat="1" ht="20.25" customHeight="1" x14ac:dyDescent="0.25">
      <c r="A1027" s="39" t="s">
        <v>398</v>
      </c>
      <c r="B1027" s="861" t="s">
        <v>258</v>
      </c>
      <c r="C1027" s="861"/>
      <c r="D1027" s="861"/>
      <c r="E1027" s="861"/>
      <c r="F1027" s="861"/>
      <c r="G1027" s="861"/>
      <c r="H1027" s="860">
        <v>2361.63</v>
      </c>
      <c r="I1027" s="860"/>
      <c r="J1027" s="860">
        <v>971.51</v>
      </c>
      <c r="K1027" s="860"/>
      <c r="L1027" s="214">
        <f t="shared" si="51"/>
        <v>41.1</v>
      </c>
      <c r="M1027" s="1"/>
    </row>
    <row r="1028" spans="1:13" s="28" customFormat="1" ht="19.5" customHeight="1" x14ac:dyDescent="0.25">
      <c r="A1028" s="39" t="s">
        <v>399</v>
      </c>
      <c r="B1028" s="861" t="s">
        <v>259</v>
      </c>
      <c r="C1028" s="861"/>
      <c r="D1028" s="861"/>
      <c r="E1028" s="861"/>
      <c r="F1028" s="861"/>
      <c r="G1028" s="861"/>
      <c r="H1028" s="860">
        <v>18.350000000000001</v>
      </c>
      <c r="I1028" s="860"/>
      <c r="J1028" s="860">
        <v>5.75</v>
      </c>
      <c r="K1028" s="860"/>
      <c r="L1028" s="214">
        <f t="shared" si="51"/>
        <v>31.3</v>
      </c>
      <c r="M1028" s="1"/>
    </row>
    <row r="1029" spans="1:13" s="28" customFormat="1" ht="21" customHeight="1" x14ac:dyDescent="0.25">
      <c r="A1029" s="39" t="s">
        <v>400</v>
      </c>
      <c r="B1029" s="861" t="s">
        <v>260</v>
      </c>
      <c r="C1029" s="861"/>
      <c r="D1029" s="861"/>
      <c r="E1029" s="861"/>
      <c r="F1029" s="861"/>
      <c r="G1029" s="861"/>
      <c r="H1029" s="860">
        <v>4896.74</v>
      </c>
      <c r="I1029" s="860"/>
      <c r="J1029" s="860">
        <v>2439.42</v>
      </c>
      <c r="K1029" s="860"/>
      <c r="L1029" s="214">
        <f t="shared" si="51"/>
        <v>49.8</v>
      </c>
      <c r="M1029" s="1"/>
    </row>
    <row r="1030" spans="1:13" s="28" customFormat="1" ht="20.25" customHeight="1" x14ac:dyDescent="0.25">
      <c r="A1030" s="39" t="s">
        <v>401</v>
      </c>
      <c r="B1030" s="861" t="s">
        <v>261</v>
      </c>
      <c r="C1030" s="861"/>
      <c r="D1030" s="861"/>
      <c r="E1030" s="861"/>
      <c r="F1030" s="861"/>
      <c r="G1030" s="861"/>
      <c r="H1030" s="860">
        <v>879.11</v>
      </c>
      <c r="I1030" s="860"/>
      <c r="J1030" s="860">
        <v>449.42</v>
      </c>
      <c r="K1030" s="860"/>
      <c r="L1030" s="214">
        <f t="shared" si="51"/>
        <v>51.1</v>
      </c>
      <c r="M1030" s="25"/>
    </row>
    <row r="1031" spans="1:13" s="28" customFormat="1" ht="21" customHeight="1" x14ac:dyDescent="0.25">
      <c r="A1031" s="39" t="s">
        <v>402</v>
      </c>
      <c r="B1031" s="861" t="s">
        <v>262</v>
      </c>
      <c r="C1031" s="861"/>
      <c r="D1031" s="861"/>
      <c r="E1031" s="861"/>
      <c r="F1031" s="861"/>
      <c r="G1031" s="861"/>
      <c r="H1031" s="860">
        <v>1342.68</v>
      </c>
      <c r="I1031" s="860"/>
      <c r="J1031" s="860">
        <v>251.99</v>
      </c>
      <c r="K1031" s="860"/>
      <c r="L1031" s="214">
        <f t="shared" si="51"/>
        <v>18.8</v>
      </c>
      <c r="M1031" s="1"/>
    </row>
    <row r="1032" spans="1:13" s="28" customFormat="1" ht="21.75" customHeight="1" x14ac:dyDescent="0.25">
      <c r="A1032" s="39" t="s">
        <v>403</v>
      </c>
      <c r="B1032" s="861" t="s">
        <v>263</v>
      </c>
      <c r="C1032" s="861"/>
      <c r="D1032" s="861"/>
      <c r="E1032" s="861"/>
      <c r="F1032" s="861"/>
      <c r="G1032" s="861"/>
      <c r="H1032" s="860">
        <v>246.46</v>
      </c>
      <c r="I1032" s="860"/>
      <c r="J1032" s="860">
        <v>114.12</v>
      </c>
      <c r="K1032" s="860"/>
      <c r="L1032" s="214">
        <f t="shared" si="51"/>
        <v>46.3</v>
      </c>
      <c r="M1032" s="1"/>
    </row>
    <row r="1033" spans="1:13" ht="21" customHeight="1" x14ac:dyDescent="0.25">
      <c r="A1033" s="39" t="s">
        <v>404</v>
      </c>
      <c r="B1033" s="861" t="s">
        <v>264</v>
      </c>
      <c r="C1033" s="861"/>
      <c r="D1033" s="861"/>
      <c r="E1033" s="861"/>
      <c r="F1033" s="861"/>
      <c r="G1033" s="861"/>
      <c r="H1033" s="860">
        <v>29.02</v>
      </c>
      <c r="I1033" s="860"/>
      <c r="J1033" s="860">
        <v>12.5</v>
      </c>
      <c r="K1033" s="860"/>
      <c r="L1033" s="214">
        <f t="shared" si="51"/>
        <v>43.1</v>
      </c>
    </row>
    <row r="1034" spans="1:13" s="28" customFormat="1" ht="21.75" customHeight="1" x14ac:dyDescent="0.25">
      <c r="A1034" s="39" t="s">
        <v>405</v>
      </c>
      <c r="B1034" s="861" t="s">
        <v>265</v>
      </c>
      <c r="C1034" s="861"/>
      <c r="D1034" s="861"/>
      <c r="E1034" s="861"/>
      <c r="F1034" s="861"/>
      <c r="G1034" s="861"/>
      <c r="H1034" s="860">
        <v>0.09</v>
      </c>
      <c r="I1034" s="860"/>
      <c r="J1034" s="860">
        <v>0</v>
      </c>
      <c r="K1034" s="860"/>
      <c r="L1034" s="214" t="s">
        <v>24</v>
      </c>
      <c r="M1034" s="1"/>
    </row>
    <row r="1035" spans="1:13" s="28" customFormat="1" ht="32.25" customHeight="1" x14ac:dyDescent="0.25">
      <c r="A1035" s="39" t="s">
        <v>406</v>
      </c>
      <c r="B1035" s="861" t="s">
        <v>266</v>
      </c>
      <c r="C1035" s="861"/>
      <c r="D1035" s="861"/>
      <c r="E1035" s="861"/>
      <c r="F1035" s="861"/>
      <c r="G1035" s="861"/>
      <c r="H1035" s="860">
        <v>161.07</v>
      </c>
      <c r="I1035" s="860"/>
      <c r="J1035" s="860">
        <v>103.74</v>
      </c>
      <c r="K1035" s="860"/>
      <c r="L1035" s="217">
        <f>J1035/H1035*100</f>
        <v>64.400000000000006</v>
      </c>
      <c r="M1035" s="1"/>
    </row>
    <row r="1036" spans="1:13" s="28" customFormat="1" ht="19.5" customHeight="1" x14ac:dyDescent="0.25">
      <c r="A1036" s="230" t="s">
        <v>407</v>
      </c>
      <c r="B1036" s="865" t="s">
        <v>267</v>
      </c>
      <c r="C1036" s="865"/>
      <c r="D1036" s="865"/>
      <c r="E1036" s="865"/>
      <c r="F1036" s="865"/>
      <c r="G1036" s="865"/>
      <c r="H1036" s="866">
        <f>H1020-H1022</f>
        <v>-936.3</v>
      </c>
      <c r="I1036" s="866"/>
      <c r="J1036" s="866">
        <f>J1020-J1022</f>
        <v>-545.11</v>
      </c>
      <c r="K1036" s="866"/>
      <c r="L1036" s="231" t="s">
        <v>24</v>
      </c>
      <c r="M1036" s="1"/>
    </row>
    <row r="1037" spans="1:13" s="28" customFormat="1" ht="13.5" customHeight="1" x14ac:dyDescent="0.25">
      <c r="A1037" s="212"/>
      <c r="B1037" s="212"/>
      <c r="C1037" s="212"/>
      <c r="D1037" s="212"/>
      <c r="E1037" s="212"/>
      <c r="F1037" s="212"/>
      <c r="G1037" s="212"/>
      <c r="H1037" s="212"/>
      <c r="I1037" s="212"/>
      <c r="J1037" s="212"/>
      <c r="K1037" s="212"/>
      <c r="L1037" s="212"/>
      <c r="M1037" s="1"/>
    </row>
    <row r="1038" spans="1:13" s="28" customFormat="1" ht="23.25" customHeight="1" x14ac:dyDescent="0.25">
      <c r="A1038" s="940" t="s">
        <v>534</v>
      </c>
      <c r="B1038" s="940"/>
      <c r="C1038" s="940"/>
      <c r="D1038" s="940"/>
      <c r="E1038" s="940" t="s">
        <v>535</v>
      </c>
      <c r="F1038" s="941"/>
      <c r="G1038" s="941"/>
      <c r="H1038" s="941"/>
      <c r="I1038" s="941"/>
      <c r="J1038" s="941"/>
      <c r="K1038" s="941"/>
      <c r="L1038" s="941"/>
      <c r="M1038" s="1"/>
    </row>
    <row r="1039" spans="1:13" s="28" customFormat="1" ht="23.25" customHeight="1" x14ac:dyDescent="0.25">
      <c r="A1039" s="940"/>
      <c r="B1039" s="940"/>
      <c r="C1039" s="940"/>
      <c r="D1039" s="940"/>
      <c r="E1039" s="941"/>
      <c r="F1039" s="941"/>
      <c r="G1039" s="941"/>
      <c r="H1039" s="941"/>
      <c r="I1039" s="941"/>
      <c r="J1039" s="941"/>
      <c r="K1039" s="941"/>
      <c r="L1039" s="941"/>
      <c r="M1039" s="1"/>
    </row>
    <row r="1040" spans="1:13" s="28" customFormat="1" ht="23.25" customHeight="1" x14ac:dyDescent="0.25">
      <c r="A1040" s="940"/>
      <c r="B1040" s="940"/>
      <c r="C1040" s="940"/>
      <c r="D1040" s="940"/>
      <c r="E1040" s="941"/>
      <c r="F1040" s="941"/>
      <c r="G1040" s="941"/>
      <c r="H1040" s="941"/>
      <c r="I1040" s="941"/>
      <c r="J1040" s="941"/>
      <c r="K1040" s="941"/>
      <c r="L1040" s="941"/>
      <c r="M1040" s="1"/>
    </row>
    <row r="1041" spans="1:13" s="28" customFormat="1" ht="23.25" customHeight="1" x14ac:dyDescent="0.25">
      <c r="A1041" s="940"/>
      <c r="B1041" s="940"/>
      <c r="C1041" s="940"/>
      <c r="D1041" s="940"/>
      <c r="E1041" s="941"/>
      <c r="F1041" s="941"/>
      <c r="G1041" s="941"/>
      <c r="H1041" s="941"/>
      <c r="I1041" s="941"/>
      <c r="J1041" s="941"/>
      <c r="K1041" s="941"/>
      <c r="L1041" s="941"/>
      <c r="M1041" s="1"/>
    </row>
    <row r="1042" spans="1:13" s="28" customFormat="1" ht="23.25" customHeight="1" x14ac:dyDescent="0.25">
      <c r="A1042" s="232"/>
      <c r="B1042" s="233"/>
      <c r="C1042" s="233"/>
      <c r="D1042" s="233"/>
      <c r="E1042" s="233"/>
      <c r="F1042" s="233"/>
      <c r="G1042" s="70"/>
      <c r="H1042" s="234"/>
      <c r="I1042" s="234"/>
      <c r="J1042" s="234"/>
      <c r="K1042" s="234"/>
      <c r="L1042" s="235"/>
      <c r="M1042" s="1"/>
    </row>
    <row r="1043" spans="1:13" s="28" customFormat="1" ht="23.25" customHeight="1" x14ac:dyDescent="0.25">
      <c r="A1043" s="232"/>
      <c r="B1043" s="233"/>
      <c r="C1043" s="233"/>
      <c r="D1043" s="233"/>
      <c r="E1043" s="233"/>
      <c r="F1043" s="233"/>
      <c r="G1043" s="70"/>
      <c r="H1043" s="234"/>
      <c r="I1043" s="234"/>
      <c r="J1043" s="234"/>
      <c r="K1043" s="234"/>
      <c r="L1043" s="235"/>
      <c r="M1043" s="1"/>
    </row>
    <row r="1044" spans="1:13" s="28" customFormat="1" ht="23.25" customHeight="1" x14ac:dyDescent="0.25">
      <c r="A1044" s="232"/>
      <c r="B1044" s="233"/>
      <c r="C1044" s="233"/>
      <c r="D1044" s="233"/>
      <c r="E1044" s="233"/>
      <c r="F1044" s="233"/>
      <c r="G1044" s="70"/>
      <c r="H1044" s="234"/>
      <c r="I1044" s="234"/>
      <c r="J1044" s="234"/>
      <c r="K1044" s="234"/>
      <c r="L1044" s="235"/>
      <c r="M1044" s="1"/>
    </row>
    <row r="1045" spans="1:13" s="28" customFormat="1" ht="23.25" customHeight="1" x14ac:dyDescent="0.25">
      <c r="A1045" s="232"/>
      <c r="B1045" s="233"/>
      <c r="C1045" s="233"/>
      <c r="D1045" s="233"/>
      <c r="E1045" s="233"/>
      <c r="F1045" s="233"/>
      <c r="G1045" s="70"/>
      <c r="H1045" s="234"/>
      <c r="I1045" s="234"/>
      <c r="J1045" s="234"/>
      <c r="K1045" s="234"/>
      <c r="L1045" s="235"/>
      <c r="M1045" s="1"/>
    </row>
    <row r="1046" spans="1:13" s="28" customFormat="1" ht="23.25" customHeight="1" x14ac:dyDescent="0.25">
      <c r="A1046" s="232"/>
      <c r="B1046" s="233"/>
      <c r="C1046" s="233"/>
      <c r="D1046" s="233"/>
      <c r="E1046" s="233"/>
      <c r="F1046" s="233"/>
      <c r="G1046" s="70"/>
      <c r="H1046" s="234"/>
      <c r="I1046" s="234"/>
      <c r="J1046" s="234"/>
      <c r="K1046" s="234"/>
      <c r="L1046" s="235"/>
      <c r="M1046" s="1"/>
    </row>
    <row r="1047" spans="1:13" s="28" customFormat="1" ht="23.25" customHeight="1" x14ac:dyDescent="0.25">
      <c r="A1047" s="232"/>
      <c r="B1047" s="233"/>
      <c r="C1047" s="233"/>
      <c r="D1047" s="233"/>
      <c r="E1047" s="233"/>
      <c r="F1047" s="233"/>
      <c r="G1047" s="70"/>
      <c r="H1047" s="234"/>
      <c r="I1047" s="234"/>
      <c r="J1047" s="234"/>
      <c r="K1047" s="234"/>
      <c r="L1047" s="235"/>
      <c r="M1047" s="1"/>
    </row>
    <row r="1048" spans="1:13" s="28" customFormat="1" ht="23.25" customHeight="1" x14ac:dyDescent="0.25">
      <c r="A1048" s="232"/>
      <c r="B1048" s="233"/>
      <c r="C1048" s="233"/>
      <c r="D1048" s="233"/>
      <c r="E1048" s="233"/>
      <c r="F1048" s="233"/>
      <c r="G1048" s="70"/>
      <c r="H1048" s="234"/>
      <c r="I1048" s="234"/>
      <c r="J1048" s="234"/>
      <c r="K1048" s="234"/>
      <c r="L1048" s="235"/>
      <c r="M1048" s="1"/>
    </row>
    <row r="1049" spans="1:13" s="28" customFormat="1" ht="23.25" customHeight="1" x14ac:dyDescent="0.25">
      <c r="A1049" s="232"/>
      <c r="B1049" s="233"/>
      <c r="C1049" s="233"/>
      <c r="D1049" s="233"/>
      <c r="E1049" s="233"/>
      <c r="F1049" s="233"/>
      <c r="G1049" s="70"/>
      <c r="H1049" s="234"/>
      <c r="I1049" s="234"/>
      <c r="J1049" s="234"/>
      <c r="K1049" s="234"/>
      <c r="L1049" s="235"/>
      <c r="M1049" s="1"/>
    </row>
    <row r="1050" spans="1:13" s="28" customFormat="1" ht="23.25" customHeight="1" x14ac:dyDescent="0.25">
      <c r="A1050" s="232"/>
      <c r="B1050" s="233"/>
      <c r="C1050" s="233"/>
      <c r="D1050" s="233"/>
      <c r="E1050" s="233"/>
      <c r="F1050" s="233"/>
      <c r="G1050" s="70"/>
      <c r="H1050" s="234"/>
      <c r="I1050" s="234"/>
      <c r="J1050" s="234"/>
      <c r="K1050" s="234"/>
      <c r="L1050" s="235"/>
      <c r="M1050" s="1"/>
    </row>
    <row r="1051" spans="1:13" s="28" customFormat="1" ht="11.25" customHeight="1" x14ac:dyDescent="0.25">
      <c r="A1051" s="232"/>
      <c r="B1051" s="233"/>
      <c r="C1051" s="233"/>
      <c r="D1051" s="233"/>
      <c r="E1051" s="233"/>
      <c r="F1051" s="233"/>
      <c r="G1051" s="70"/>
      <c r="H1051" s="234"/>
      <c r="I1051" s="234"/>
      <c r="J1051" s="234"/>
      <c r="K1051" s="234"/>
      <c r="L1051" s="235"/>
      <c r="M1051" s="1"/>
    </row>
    <row r="1052" spans="1:13" ht="15.75" x14ac:dyDescent="0.25">
      <c r="A1052" s="232"/>
      <c r="B1052" s="233"/>
      <c r="C1052" s="233"/>
      <c r="D1052" s="233"/>
      <c r="E1052" s="233"/>
      <c r="F1052" s="233"/>
      <c r="G1052" s="70"/>
      <c r="H1052" s="234"/>
      <c r="I1052" s="234"/>
      <c r="J1052" s="234"/>
      <c r="K1052" s="234"/>
      <c r="L1052" s="235"/>
    </row>
    <row r="1053" spans="1:13" ht="15.75" x14ac:dyDescent="0.25">
      <c r="A1053" s="232"/>
      <c r="B1053" s="233"/>
      <c r="C1053" s="233"/>
      <c r="D1053" s="233"/>
      <c r="E1053" s="233"/>
      <c r="F1053" s="233"/>
      <c r="G1053" s="70"/>
      <c r="H1053" s="234"/>
      <c r="I1053" s="234"/>
      <c r="J1053" s="234"/>
      <c r="K1053" s="234"/>
      <c r="L1053" s="235"/>
    </row>
    <row r="1054" spans="1:13" ht="15.75" x14ac:dyDescent="0.25">
      <c r="A1054" s="232"/>
      <c r="B1054" s="233"/>
      <c r="C1054" s="233"/>
      <c r="D1054" s="233"/>
      <c r="E1054" s="233"/>
      <c r="F1054" s="233"/>
      <c r="G1054" s="70"/>
      <c r="H1054" s="234"/>
      <c r="I1054" s="234"/>
      <c r="J1054" s="234"/>
      <c r="K1054" s="234"/>
      <c r="L1054" s="235"/>
    </row>
    <row r="1055" spans="1:13" ht="15.75" x14ac:dyDescent="0.25">
      <c r="A1055" s="236"/>
      <c r="B1055" s="237"/>
      <c r="C1055" s="237"/>
      <c r="D1055" s="237"/>
      <c r="E1055" s="237"/>
      <c r="F1055" s="237"/>
      <c r="G1055" s="237"/>
      <c r="H1055" s="238"/>
      <c r="I1055" s="238"/>
      <c r="J1055" s="238"/>
      <c r="K1055" s="238"/>
      <c r="L1055" s="238"/>
    </row>
    <row r="1056" spans="1:13" x14ac:dyDescent="0.2">
      <c r="A1056" s="111"/>
      <c r="B1056" s="116"/>
      <c r="C1056" s="117"/>
      <c r="D1056" s="118"/>
      <c r="E1056" s="118"/>
      <c r="F1056" s="119"/>
      <c r="G1056" s="111"/>
      <c r="H1056" s="111"/>
      <c r="I1056" s="111"/>
      <c r="J1056" s="111"/>
      <c r="K1056" s="111"/>
      <c r="L1056" s="111"/>
    </row>
  </sheetData>
  <protectedRanges>
    <protectedRange sqref="B395" name="Диапазон1_1_1_1_2_1_1"/>
  </protectedRanges>
  <mergeCells count="2960">
    <mergeCell ref="B974:E974"/>
    <mergeCell ref="B975:E975"/>
    <mergeCell ref="B976:E976"/>
    <mergeCell ref="B299:E299"/>
    <mergeCell ref="F299:G299"/>
    <mergeCell ref="H299:I299"/>
    <mergeCell ref="J299:K299"/>
    <mergeCell ref="H976:I976"/>
    <mergeCell ref="H978:I978"/>
    <mergeCell ref="H979:I979"/>
    <mergeCell ref="J976:K976"/>
    <mergeCell ref="J978:K978"/>
    <mergeCell ref="J979:K979"/>
    <mergeCell ref="B983:E983"/>
    <mergeCell ref="B984:E984"/>
    <mergeCell ref="B985:E985"/>
    <mergeCell ref="B986:E986"/>
    <mergeCell ref="B987:E987"/>
    <mergeCell ref="B988:E988"/>
    <mergeCell ref="B989:E989"/>
    <mergeCell ref="B990:E990"/>
    <mergeCell ref="B991:E991"/>
    <mergeCell ref="F983:G983"/>
    <mergeCell ref="F984:G984"/>
    <mergeCell ref="F985:G985"/>
    <mergeCell ref="F986:G986"/>
    <mergeCell ref="F987:G987"/>
    <mergeCell ref="F988:G988"/>
    <mergeCell ref="F989:G989"/>
    <mergeCell ref="F990:G990"/>
    <mergeCell ref="F991:G991"/>
    <mergeCell ref="H983:I983"/>
    <mergeCell ref="J983:K983"/>
    <mergeCell ref="A980:L980"/>
    <mergeCell ref="B979:E979"/>
    <mergeCell ref="F975:G975"/>
    <mergeCell ref="F976:G976"/>
    <mergeCell ref="F977:G977"/>
    <mergeCell ref="F978:G978"/>
    <mergeCell ref="F979:G979"/>
    <mergeCell ref="J169:K169"/>
    <mergeCell ref="B170:E170"/>
    <mergeCell ref="F170:G170"/>
    <mergeCell ref="H170:I170"/>
    <mergeCell ref="J170:K170"/>
    <mergeCell ref="B178:E178"/>
    <mergeCell ref="F178:G178"/>
    <mergeCell ref="H178:I178"/>
    <mergeCell ref="J178:K178"/>
    <mergeCell ref="J847:K847"/>
    <mergeCell ref="J851:K851"/>
    <mergeCell ref="F907:G907"/>
    <mergeCell ref="B855:E855"/>
    <mergeCell ref="B895:E895"/>
    <mergeCell ref="B882:E882"/>
    <mergeCell ref="F882:G882"/>
    <mergeCell ref="J858:K858"/>
    <mergeCell ref="J856:K856"/>
    <mergeCell ref="J838:K838"/>
    <mergeCell ref="J840:K840"/>
    <mergeCell ref="J819:K819"/>
    <mergeCell ref="J850:K850"/>
    <mergeCell ref="F822:G822"/>
    <mergeCell ref="B823:E823"/>
    <mergeCell ref="H974:I974"/>
    <mergeCell ref="J974:K974"/>
    <mergeCell ref="H713:I713"/>
    <mergeCell ref="J755:K755"/>
    <mergeCell ref="F752:G752"/>
    <mergeCell ref="F713:G713"/>
    <mergeCell ref="F714:G714"/>
    <mergeCell ref="B658:E658"/>
    <mergeCell ref="B419:C419"/>
    <mergeCell ref="P181:T184"/>
    <mergeCell ref="B171:E171"/>
    <mergeCell ref="F171:G171"/>
    <mergeCell ref="H171:I171"/>
    <mergeCell ref="J171:K171"/>
    <mergeCell ref="B172:E172"/>
    <mergeCell ref="F172:G172"/>
    <mergeCell ref="H172:I172"/>
    <mergeCell ref="J172:K172"/>
    <mergeCell ref="A175:L175"/>
    <mergeCell ref="B176:E176"/>
    <mergeCell ref="F176:G176"/>
    <mergeCell ref="H176:I176"/>
    <mergeCell ref="J176:K176"/>
    <mergeCell ref="B177:E177"/>
    <mergeCell ref="F177:G177"/>
    <mergeCell ref="H177:I177"/>
    <mergeCell ref="J177:K177"/>
    <mergeCell ref="B842:E842"/>
    <mergeCell ref="F839:G839"/>
    <mergeCell ref="H831:I831"/>
    <mergeCell ref="H807:I807"/>
    <mergeCell ref="B798:E798"/>
    <mergeCell ref="H803:I803"/>
    <mergeCell ref="J805:K805"/>
    <mergeCell ref="J770:K770"/>
    <mergeCell ref="B792:E792"/>
    <mergeCell ref="H769:I769"/>
    <mergeCell ref="J767:K767"/>
    <mergeCell ref="J754:K754"/>
    <mergeCell ref="B106:J106"/>
    <mergeCell ref="A668:L668"/>
    <mergeCell ref="H782:I782"/>
    <mergeCell ref="A672:L672"/>
    <mergeCell ref="A565:L565"/>
    <mergeCell ref="B566:F566"/>
    <mergeCell ref="H566:I566"/>
    <mergeCell ref="J566:K566"/>
    <mergeCell ref="B567:F567"/>
    <mergeCell ref="H567:I567"/>
    <mergeCell ref="J567:K567"/>
    <mergeCell ref="B568:F568"/>
    <mergeCell ref="H568:I568"/>
    <mergeCell ref="J568:K568"/>
    <mergeCell ref="B569:F569"/>
    <mergeCell ref="H569:I569"/>
    <mergeCell ref="J569:K569"/>
    <mergeCell ref="B570:F570"/>
    <mergeCell ref="H570:I570"/>
    <mergeCell ref="J570:K570"/>
    <mergeCell ref="H840:I840"/>
    <mergeCell ref="H834:I834"/>
    <mergeCell ref="H764:I764"/>
    <mergeCell ref="F853:G853"/>
    <mergeCell ref="H853:I853"/>
    <mergeCell ref="J813:K813"/>
    <mergeCell ref="H833:I833"/>
    <mergeCell ref="F851:G851"/>
    <mergeCell ref="B841:E841"/>
    <mergeCell ref="B832:E832"/>
    <mergeCell ref="F828:G828"/>
    <mergeCell ref="F837:G837"/>
    <mergeCell ref="B824:E824"/>
    <mergeCell ref="J824:K824"/>
    <mergeCell ref="J825:K825"/>
    <mergeCell ref="B805:E805"/>
    <mergeCell ref="B575:F575"/>
    <mergeCell ref="B820:E820"/>
    <mergeCell ref="H820:I820"/>
    <mergeCell ref="H843:I843"/>
    <mergeCell ref="J848:K848"/>
    <mergeCell ref="B850:E850"/>
    <mergeCell ref="F850:G850"/>
    <mergeCell ref="F838:G838"/>
    <mergeCell ref="F840:G840"/>
    <mergeCell ref="F835:G835"/>
    <mergeCell ref="J833:K833"/>
    <mergeCell ref="F832:G832"/>
    <mergeCell ref="B851:E851"/>
    <mergeCell ref="A809:L809"/>
    <mergeCell ref="H748:I748"/>
    <mergeCell ref="H756:I756"/>
    <mergeCell ref="O380:S383"/>
    <mergeCell ref="B421:C421"/>
    <mergeCell ref="J420:K420"/>
    <mergeCell ref="B422:C422"/>
    <mergeCell ref="D405:E405"/>
    <mergeCell ref="D399:E399"/>
    <mergeCell ref="B529:F529"/>
    <mergeCell ref="B530:F530"/>
    <mergeCell ref="B531:F531"/>
    <mergeCell ref="B532:F532"/>
    <mergeCell ref="B534:F534"/>
    <mergeCell ref="B535:F535"/>
    <mergeCell ref="B536:F536"/>
    <mergeCell ref="J416:K416"/>
    <mergeCell ref="J426:K426"/>
    <mergeCell ref="J425:K425"/>
    <mergeCell ref="D420:E420"/>
    <mergeCell ref="D413:E413"/>
    <mergeCell ref="J435:K435"/>
    <mergeCell ref="D397:E397"/>
    <mergeCell ref="O434:V438"/>
    <mergeCell ref="F397:G397"/>
    <mergeCell ref="H387:I387"/>
    <mergeCell ref="H397:I397"/>
    <mergeCell ref="H386:I386"/>
    <mergeCell ref="B473:E473"/>
    <mergeCell ref="D425:E425"/>
    <mergeCell ref="F479:G479"/>
    <mergeCell ref="F472:G472"/>
    <mergeCell ref="H477:I477"/>
    <mergeCell ref="H473:I473"/>
    <mergeCell ref="H408:I408"/>
    <mergeCell ref="O907:R908"/>
    <mergeCell ref="O866:S870"/>
    <mergeCell ref="H899:I899"/>
    <mergeCell ref="H900:I900"/>
    <mergeCell ref="H901:I901"/>
    <mergeCell ref="H902:I902"/>
    <mergeCell ref="J895:K895"/>
    <mergeCell ref="H849:I849"/>
    <mergeCell ref="B889:E889"/>
    <mergeCell ref="F889:G889"/>
    <mergeCell ref="H889:I889"/>
    <mergeCell ref="B884:E884"/>
    <mergeCell ref="F884:G884"/>
    <mergeCell ref="H884:I884"/>
    <mergeCell ref="B879:E879"/>
    <mergeCell ref="F879:G879"/>
    <mergeCell ref="B844:E844"/>
    <mergeCell ref="B848:E848"/>
    <mergeCell ref="B893:E893"/>
    <mergeCell ref="F893:G893"/>
    <mergeCell ref="B852:E852"/>
    <mergeCell ref="F852:G852"/>
    <mergeCell ref="B887:E887"/>
    <mergeCell ref="F887:G887"/>
    <mergeCell ref="H873:I873"/>
    <mergeCell ref="B876:E876"/>
    <mergeCell ref="H894:I894"/>
    <mergeCell ref="J894:K894"/>
    <mergeCell ref="J876:K876"/>
    <mergeCell ref="B877:E877"/>
    <mergeCell ref="J890:K890"/>
    <mergeCell ref="B886:E886"/>
    <mergeCell ref="B393:C393"/>
    <mergeCell ref="F393:G393"/>
    <mergeCell ref="F392:G392"/>
    <mergeCell ref="H395:I395"/>
    <mergeCell ref="B448:E448"/>
    <mergeCell ref="D421:E421"/>
    <mergeCell ref="B395:C395"/>
    <mergeCell ref="A739:L739"/>
    <mergeCell ref="A740:L740"/>
    <mergeCell ref="A741:L741"/>
    <mergeCell ref="F793:G793"/>
    <mergeCell ref="J717:K717"/>
    <mergeCell ref="J710:K710"/>
    <mergeCell ref="B714:E714"/>
    <mergeCell ref="B686:E686"/>
    <mergeCell ref="F718:G718"/>
    <mergeCell ref="B812:E812"/>
    <mergeCell ref="F812:G812"/>
    <mergeCell ref="H812:I812"/>
    <mergeCell ref="J812:K812"/>
    <mergeCell ref="B759:E759"/>
    <mergeCell ref="J771:K771"/>
    <mergeCell ref="B481:E481"/>
    <mergeCell ref="F481:G481"/>
    <mergeCell ref="H481:I481"/>
    <mergeCell ref="J481:K481"/>
    <mergeCell ref="B767:E767"/>
    <mergeCell ref="A763:L763"/>
    <mergeCell ref="H761:I761"/>
    <mergeCell ref="B762:E762"/>
    <mergeCell ref="B761:E761"/>
    <mergeCell ref="A785:L785"/>
    <mergeCell ref="J753:K753"/>
    <mergeCell ref="B733:E733"/>
    <mergeCell ref="F797:G797"/>
    <mergeCell ref="F731:G731"/>
    <mergeCell ref="B730:E730"/>
    <mergeCell ref="A743:L743"/>
    <mergeCell ref="B734:E734"/>
    <mergeCell ref="H774:I774"/>
    <mergeCell ref="J733:K733"/>
    <mergeCell ref="F755:G755"/>
    <mergeCell ref="J734:K734"/>
    <mergeCell ref="J750:K750"/>
    <mergeCell ref="F859:G859"/>
    <mergeCell ref="H859:I859"/>
    <mergeCell ref="B849:E849"/>
    <mergeCell ref="H839:I839"/>
    <mergeCell ref="J839:K839"/>
    <mergeCell ref="J855:K855"/>
    <mergeCell ref="F847:G847"/>
    <mergeCell ref="F848:G848"/>
    <mergeCell ref="F849:G849"/>
    <mergeCell ref="J849:K849"/>
    <mergeCell ref="H844:I844"/>
    <mergeCell ref="H847:I847"/>
    <mergeCell ref="J834:K834"/>
    <mergeCell ref="F834:G834"/>
    <mergeCell ref="H814:I814"/>
    <mergeCell ref="H835:I835"/>
    <mergeCell ref="H836:I836"/>
    <mergeCell ref="J835:K835"/>
    <mergeCell ref="J836:K836"/>
    <mergeCell ref="B853:E853"/>
    <mergeCell ref="F775:G775"/>
    <mergeCell ref="B726:E726"/>
    <mergeCell ref="B766:E766"/>
    <mergeCell ref="F767:G767"/>
    <mergeCell ref="F769:G769"/>
    <mergeCell ref="H772:I772"/>
    <mergeCell ref="B772:E772"/>
    <mergeCell ref="B770:E770"/>
    <mergeCell ref="F778:G778"/>
    <mergeCell ref="H771:I771"/>
    <mergeCell ref="F759:G759"/>
    <mergeCell ref="B775:E775"/>
    <mergeCell ref="H799:I799"/>
    <mergeCell ref="F749:G749"/>
    <mergeCell ref="H751:I751"/>
    <mergeCell ref="B754:E754"/>
    <mergeCell ref="F727:G727"/>
    <mergeCell ref="F728:G728"/>
    <mergeCell ref="P730:S730"/>
    <mergeCell ref="F388:G388"/>
    <mergeCell ref="J423:K423"/>
    <mergeCell ref="J421:K421"/>
    <mergeCell ref="H420:I420"/>
    <mergeCell ref="D411:E411"/>
    <mergeCell ref="D417:E417"/>
    <mergeCell ref="J678:K678"/>
    <mergeCell ref="F657:G657"/>
    <mergeCell ref="B647:E647"/>
    <mergeCell ref="H492:I492"/>
    <mergeCell ref="J559:K559"/>
    <mergeCell ref="F412:G412"/>
    <mergeCell ref="J713:K713"/>
    <mergeCell ref="J714:K714"/>
    <mergeCell ref="F719:G719"/>
    <mergeCell ref="F720:G720"/>
    <mergeCell ref="F721:G721"/>
    <mergeCell ref="F703:G703"/>
    <mergeCell ref="F704:G704"/>
    <mergeCell ref="F695:G695"/>
    <mergeCell ref="J617:K617"/>
    <mergeCell ref="H626:I626"/>
    <mergeCell ref="B678:E678"/>
    <mergeCell ref="H649:I649"/>
    <mergeCell ref="B628:E628"/>
    <mergeCell ref="H660:I660"/>
    <mergeCell ref="J664:K664"/>
    <mergeCell ref="H664:I664"/>
    <mergeCell ref="B662:E662"/>
    <mergeCell ref="J663:K663"/>
    <mergeCell ref="J680:K680"/>
    <mergeCell ref="B681:E681"/>
    <mergeCell ref="F681:G681"/>
    <mergeCell ref="H681:I681"/>
    <mergeCell ref="J681:K681"/>
    <mergeCell ref="F676:G676"/>
    <mergeCell ref="H708:I708"/>
    <mergeCell ref="B719:E719"/>
    <mergeCell ref="B717:E717"/>
    <mergeCell ref="F729:G729"/>
    <mergeCell ref="J712:K712"/>
    <mergeCell ref="H736:I736"/>
    <mergeCell ref="B715:E715"/>
    <mergeCell ref="B711:E711"/>
    <mergeCell ref="H624:I624"/>
    <mergeCell ref="B630:E630"/>
    <mergeCell ref="J613:K613"/>
    <mergeCell ref="B616:E616"/>
    <mergeCell ref="H620:I620"/>
    <mergeCell ref="H621:I621"/>
    <mergeCell ref="J677:K677"/>
    <mergeCell ref="H623:I623"/>
    <mergeCell ref="B674:E674"/>
    <mergeCell ref="A670:L670"/>
    <mergeCell ref="J676:K676"/>
    <mergeCell ref="J661:K661"/>
    <mergeCell ref="J659:K659"/>
    <mergeCell ref="B713:E713"/>
    <mergeCell ref="H685:I685"/>
    <mergeCell ref="H684:I684"/>
    <mergeCell ref="H704:I704"/>
    <mergeCell ref="B709:E709"/>
    <mergeCell ref="H709:I709"/>
    <mergeCell ref="H697:I697"/>
    <mergeCell ref="H687:I687"/>
    <mergeCell ref="J685:K685"/>
    <mergeCell ref="B688:E688"/>
    <mergeCell ref="H696:I696"/>
    <mergeCell ref="B694:E694"/>
    <mergeCell ref="F694:G694"/>
    <mergeCell ref="F696:G696"/>
    <mergeCell ref="H688:I688"/>
    <mergeCell ref="F691:G691"/>
    <mergeCell ref="F684:G684"/>
    <mergeCell ref="J697:K697"/>
    <mergeCell ref="B698:E698"/>
    <mergeCell ref="J698:K698"/>
    <mergeCell ref="F702:G702"/>
    <mergeCell ref="H698:I698"/>
    <mergeCell ref="J690:K690"/>
    <mergeCell ref="J694:K694"/>
    <mergeCell ref="H641:I641"/>
    <mergeCell ref="A627:L627"/>
    <mergeCell ref="J623:K623"/>
    <mergeCell ref="H616:I616"/>
    <mergeCell ref="A671:L671"/>
    <mergeCell ref="A666:L666"/>
    <mergeCell ref="A669:L669"/>
    <mergeCell ref="F680:G680"/>
    <mergeCell ref="F679:G679"/>
    <mergeCell ref="H679:I679"/>
    <mergeCell ref="F678:G678"/>
    <mergeCell ref="H676:I676"/>
    <mergeCell ref="A665:L665"/>
    <mergeCell ref="F648:G648"/>
    <mergeCell ref="J643:K643"/>
    <mergeCell ref="J621:K621"/>
    <mergeCell ref="B659:E659"/>
    <mergeCell ref="F661:G661"/>
    <mergeCell ref="J657:K657"/>
    <mergeCell ref="B663:E663"/>
    <mergeCell ref="B638:E638"/>
    <mergeCell ref="B664:E664"/>
    <mergeCell ref="J662:K662"/>
    <mergeCell ref="J629:K629"/>
    <mergeCell ref="F636:G636"/>
    <mergeCell ref="A667:L667"/>
    <mergeCell ref="F658:G658"/>
    <mergeCell ref="F664:G664"/>
    <mergeCell ref="J641:K641"/>
    <mergeCell ref="F630:G630"/>
    <mergeCell ref="H630:I630"/>
    <mergeCell ref="F629:G629"/>
    <mergeCell ref="H628:I628"/>
    <mergeCell ref="B629:E629"/>
    <mergeCell ref="F625:G625"/>
    <mergeCell ref="B633:E633"/>
    <mergeCell ref="J620:K620"/>
    <mergeCell ref="B687:E687"/>
    <mergeCell ref="F687:G687"/>
    <mergeCell ref="J695:K695"/>
    <mergeCell ref="J683:K683"/>
    <mergeCell ref="J626:K626"/>
    <mergeCell ref="F620:G620"/>
    <mergeCell ref="F621:G621"/>
    <mergeCell ref="H619:I619"/>
    <mergeCell ref="H622:I622"/>
    <mergeCell ref="B677:E677"/>
    <mergeCell ref="F677:G677"/>
    <mergeCell ref="J679:K679"/>
    <mergeCell ref="F649:G649"/>
    <mergeCell ref="B649:E649"/>
    <mergeCell ref="H674:I674"/>
    <mergeCell ref="J674:K674"/>
    <mergeCell ref="B644:E644"/>
    <mergeCell ref="H683:I683"/>
    <mergeCell ref="F663:G663"/>
    <mergeCell ref="B682:E682"/>
    <mergeCell ref="F682:G682"/>
    <mergeCell ref="J628:K628"/>
    <mergeCell ref="F640:G640"/>
    <mergeCell ref="J749:K749"/>
    <mergeCell ref="J722:K722"/>
    <mergeCell ref="F751:G751"/>
    <mergeCell ref="J751:K751"/>
    <mergeCell ref="H691:I691"/>
    <mergeCell ref="B692:E692"/>
    <mergeCell ref="B724:E724"/>
    <mergeCell ref="B725:E725"/>
    <mergeCell ref="B732:E732"/>
    <mergeCell ref="F737:G737"/>
    <mergeCell ref="H702:I702"/>
    <mergeCell ref="B690:E690"/>
    <mergeCell ref="H703:I703"/>
    <mergeCell ref="F699:G699"/>
    <mergeCell ref="F700:G700"/>
    <mergeCell ref="F701:G701"/>
    <mergeCell ref="J703:K703"/>
    <mergeCell ref="H699:I699"/>
    <mergeCell ref="B697:E697"/>
    <mergeCell ref="F697:G697"/>
    <mergeCell ref="F736:G736"/>
    <mergeCell ref="H735:I735"/>
    <mergeCell ref="J748:K748"/>
    <mergeCell ref="A742:L742"/>
    <mergeCell ref="H693:I693"/>
    <mergeCell ref="B723:E723"/>
    <mergeCell ref="F732:G732"/>
    <mergeCell ref="J696:K696"/>
    <mergeCell ref="H705:I705"/>
    <mergeCell ref="H706:I706"/>
    <mergeCell ref="B702:E702"/>
    <mergeCell ref="F693:G693"/>
    <mergeCell ref="F836:G836"/>
    <mergeCell ref="H838:I838"/>
    <mergeCell ref="B814:E814"/>
    <mergeCell ref="F814:G814"/>
    <mergeCell ref="B822:E822"/>
    <mergeCell ref="J831:K831"/>
    <mergeCell ref="F855:G855"/>
    <mergeCell ref="B858:E858"/>
    <mergeCell ref="H822:I822"/>
    <mergeCell ref="H808:I808"/>
    <mergeCell ref="A788:L788"/>
    <mergeCell ref="B830:E830"/>
    <mergeCell ref="F830:G830"/>
    <mergeCell ref="J844:K844"/>
    <mergeCell ref="H779:I779"/>
    <mergeCell ref="J845:K845"/>
    <mergeCell ref="J841:K841"/>
    <mergeCell ref="B846:E846"/>
    <mergeCell ref="H842:I842"/>
    <mergeCell ref="F819:G819"/>
    <mergeCell ref="F792:G792"/>
    <mergeCell ref="H792:I792"/>
    <mergeCell ref="J792:K792"/>
    <mergeCell ref="F798:G798"/>
    <mergeCell ref="H798:I798"/>
    <mergeCell ref="B834:E834"/>
    <mergeCell ref="F807:G807"/>
    <mergeCell ref="H797:I797"/>
    <mergeCell ref="B835:E835"/>
    <mergeCell ref="B836:E836"/>
    <mergeCell ref="J843:K843"/>
    <mergeCell ref="H826:I826"/>
    <mergeCell ref="F823:G823"/>
    <mergeCell ref="B837:E837"/>
    <mergeCell ref="H944:I944"/>
    <mergeCell ref="F905:G905"/>
    <mergeCell ref="J899:K899"/>
    <mergeCell ref="J900:K900"/>
    <mergeCell ref="B942:E942"/>
    <mergeCell ref="F942:G942"/>
    <mergeCell ref="H942:I942"/>
    <mergeCell ref="B854:E854"/>
    <mergeCell ref="J901:K901"/>
    <mergeCell ref="B857:E857"/>
    <mergeCell ref="F857:G857"/>
    <mergeCell ref="H857:I857"/>
    <mergeCell ref="F856:G856"/>
    <mergeCell ref="J882:K882"/>
    <mergeCell ref="B881:E881"/>
    <mergeCell ref="H830:I830"/>
    <mergeCell ref="B829:E829"/>
    <mergeCell ref="J842:K842"/>
    <mergeCell ref="J846:K846"/>
    <mergeCell ref="B845:E845"/>
    <mergeCell ref="F881:G881"/>
    <mergeCell ref="J879:K879"/>
    <mergeCell ref="F876:G876"/>
    <mergeCell ref="B860:E860"/>
    <mergeCell ref="F860:G860"/>
    <mergeCell ref="H860:I860"/>
    <mergeCell ref="J860:K860"/>
    <mergeCell ref="H903:I903"/>
    <mergeCell ref="H892:I892"/>
    <mergeCell ref="H898:I898"/>
    <mergeCell ref="A1038:D1041"/>
    <mergeCell ref="E1038:L1041"/>
    <mergeCell ref="B964:E964"/>
    <mergeCell ref="H856:I856"/>
    <mergeCell ref="J881:K881"/>
    <mergeCell ref="F903:G903"/>
    <mergeCell ref="F890:G890"/>
    <mergeCell ref="H890:I890"/>
    <mergeCell ref="A936:L936"/>
    <mergeCell ref="B930:E930"/>
    <mergeCell ref="F930:G930"/>
    <mergeCell ref="H930:I930"/>
    <mergeCell ref="J930:K930"/>
    <mergeCell ref="J942:K942"/>
    <mergeCell ref="B943:E943"/>
    <mergeCell ref="F943:G943"/>
    <mergeCell ref="H943:I943"/>
    <mergeCell ref="J943:K943"/>
    <mergeCell ref="H887:I887"/>
    <mergeCell ref="B856:E856"/>
    <mergeCell ref="B944:E944"/>
    <mergeCell ref="F944:G944"/>
    <mergeCell ref="H896:I896"/>
    <mergeCell ref="F897:G897"/>
    <mergeCell ref="H908:I908"/>
    <mergeCell ref="H905:I905"/>
    <mergeCell ref="J861:K861"/>
    <mergeCell ref="B904:E904"/>
    <mergeCell ref="B905:E905"/>
    <mergeCell ref="B906:E906"/>
    <mergeCell ref="B977:E977"/>
    <mergeCell ref="B978:E978"/>
    <mergeCell ref="B861:E861"/>
    <mergeCell ref="F861:G861"/>
    <mergeCell ref="H862:I862"/>
    <mergeCell ref="J862:K862"/>
    <mergeCell ref="H893:I893"/>
    <mergeCell ref="J893:K893"/>
    <mergeCell ref="H861:I861"/>
    <mergeCell ref="F862:G862"/>
    <mergeCell ref="F870:G870"/>
    <mergeCell ref="H875:I875"/>
    <mergeCell ref="B862:E862"/>
    <mergeCell ref="J891:K891"/>
    <mergeCell ref="H876:I876"/>
    <mergeCell ref="H891:I891"/>
    <mergeCell ref="J883:K883"/>
    <mergeCell ref="F878:G878"/>
    <mergeCell ref="J877:K877"/>
    <mergeCell ref="F874:G874"/>
    <mergeCell ref="J887:K887"/>
    <mergeCell ref="B888:E888"/>
    <mergeCell ref="J873:K873"/>
    <mergeCell ref="B874:E874"/>
    <mergeCell ref="H883:I883"/>
    <mergeCell ref="H888:I888"/>
    <mergeCell ref="B863:E863"/>
    <mergeCell ref="A865:L865"/>
    <mergeCell ref="A864:L864"/>
    <mergeCell ref="H879:I879"/>
    <mergeCell ref="H871:I871"/>
    <mergeCell ref="J871:K871"/>
    <mergeCell ref="B872:E872"/>
    <mergeCell ref="F906:G906"/>
    <mergeCell ref="J892:K892"/>
    <mergeCell ref="A866:L866"/>
    <mergeCell ref="J886:K886"/>
    <mergeCell ref="F888:G888"/>
    <mergeCell ref="F871:G871"/>
    <mergeCell ref="H877:I877"/>
    <mergeCell ref="H886:I886"/>
    <mergeCell ref="B880:E880"/>
    <mergeCell ref="F880:G880"/>
    <mergeCell ref="H880:I880"/>
    <mergeCell ref="J880:K880"/>
    <mergeCell ref="J889:K889"/>
    <mergeCell ref="B890:E890"/>
    <mergeCell ref="H895:I895"/>
    <mergeCell ref="F886:G886"/>
    <mergeCell ref="B892:E892"/>
    <mergeCell ref="J878:K878"/>
    <mergeCell ref="A868:L868"/>
    <mergeCell ref="B883:E883"/>
    <mergeCell ref="H904:I904"/>
    <mergeCell ref="F904:G904"/>
    <mergeCell ref="H869:I869"/>
    <mergeCell ref="J869:K869"/>
    <mergeCell ref="J896:K896"/>
    <mergeCell ref="B894:E894"/>
    <mergeCell ref="H878:I878"/>
    <mergeCell ref="F926:G926"/>
    <mergeCell ref="H926:I926"/>
    <mergeCell ref="B921:E921"/>
    <mergeCell ref="F921:G921"/>
    <mergeCell ref="H921:I921"/>
    <mergeCell ref="B891:E891"/>
    <mergeCell ref="F891:G891"/>
    <mergeCell ref="F899:G899"/>
    <mergeCell ref="F900:G900"/>
    <mergeCell ref="F901:G901"/>
    <mergeCell ref="J888:K888"/>
    <mergeCell ref="B896:E896"/>
    <mergeCell ref="J897:K897"/>
    <mergeCell ref="F896:G896"/>
    <mergeCell ref="H897:I897"/>
    <mergeCell ref="F928:G928"/>
    <mergeCell ref="J919:K919"/>
    <mergeCell ref="B920:E920"/>
    <mergeCell ref="H914:I914"/>
    <mergeCell ref="B919:E919"/>
    <mergeCell ref="F894:G894"/>
    <mergeCell ref="F908:G908"/>
    <mergeCell ref="H906:I906"/>
    <mergeCell ref="B902:E902"/>
    <mergeCell ref="J884:K884"/>
    <mergeCell ref="H882:I882"/>
    <mergeCell ref="B897:E897"/>
    <mergeCell ref="B898:E898"/>
    <mergeCell ref="B899:E899"/>
    <mergeCell ref="B900:E900"/>
    <mergeCell ref="H885:I885"/>
    <mergeCell ref="B885:E885"/>
    <mergeCell ref="F885:G885"/>
    <mergeCell ref="J885:K885"/>
    <mergeCell ref="B907:E907"/>
    <mergeCell ref="B908:E908"/>
    <mergeCell ref="H923:I923"/>
    <mergeCell ref="F912:G912"/>
    <mergeCell ref="B912:E912"/>
    <mergeCell ref="B913:E913"/>
    <mergeCell ref="B914:E914"/>
    <mergeCell ref="J898:K898"/>
    <mergeCell ref="B926:E926"/>
    <mergeCell ref="B922:E922"/>
    <mergeCell ref="F922:G922"/>
    <mergeCell ref="H922:I922"/>
    <mergeCell ref="J922:K922"/>
    <mergeCell ref="F898:G898"/>
    <mergeCell ref="F895:G895"/>
    <mergeCell ref="F923:G923"/>
    <mergeCell ref="J920:K920"/>
    <mergeCell ref="H920:I920"/>
    <mergeCell ref="B918:E918"/>
    <mergeCell ref="F919:G919"/>
    <mergeCell ref="H919:I919"/>
    <mergeCell ref="J925:K925"/>
    <mergeCell ref="J923:K923"/>
    <mergeCell ref="B924:E924"/>
    <mergeCell ref="H927:I927"/>
    <mergeCell ref="J927:K927"/>
    <mergeCell ref="B911:E911"/>
    <mergeCell ref="J939:K939"/>
    <mergeCell ref="B940:E940"/>
    <mergeCell ref="F911:G911"/>
    <mergeCell ref="F940:G940"/>
    <mergeCell ref="F913:G913"/>
    <mergeCell ref="H910:I910"/>
    <mergeCell ref="H928:I928"/>
    <mergeCell ref="B903:E903"/>
    <mergeCell ref="J928:K928"/>
    <mergeCell ref="H938:I938"/>
    <mergeCell ref="J938:K938"/>
    <mergeCell ref="H907:I907"/>
    <mergeCell ref="B939:E939"/>
    <mergeCell ref="F939:G939"/>
    <mergeCell ref="H939:I939"/>
    <mergeCell ref="F920:G920"/>
    <mergeCell ref="H918:I918"/>
    <mergeCell ref="J918:K918"/>
    <mergeCell ref="H916:I916"/>
    <mergeCell ref="J916:K916"/>
    <mergeCell ref="B917:E917"/>
    <mergeCell ref="J911:K911"/>
    <mergeCell ref="J912:K912"/>
    <mergeCell ref="J913:K913"/>
    <mergeCell ref="J914:K914"/>
    <mergeCell ref="F910:G910"/>
    <mergeCell ref="H912:I912"/>
    <mergeCell ref="P863:S863"/>
    <mergeCell ref="B929:E929"/>
    <mergeCell ref="F929:G929"/>
    <mergeCell ref="H929:I929"/>
    <mergeCell ref="J929:K929"/>
    <mergeCell ref="B927:E927"/>
    <mergeCell ref="F927:G927"/>
    <mergeCell ref="F877:G877"/>
    <mergeCell ref="F918:G918"/>
    <mergeCell ref="B928:E928"/>
    <mergeCell ref="J921:K921"/>
    <mergeCell ref="F917:G917"/>
    <mergeCell ref="B915:E915"/>
    <mergeCell ref="F915:G915"/>
    <mergeCell ref="H915:I915"/>
    <mergeCell ref="J915:K915"/>
    <mergeCell ref="B916:E916"/>
    <mergeCell ref="H925:I925"/>
    <mergeCell ref="F892:G892"/>
    <mergeCell ref="B901:E901"/>
    <mergeCell ref="F189:G189"/>
    <mergeCell ref="J193:K193"/>
    <mergeCell ref="A208:E208"/>
    <mergeCell ref="F208:L208"/>
    <mergeCell ref="J926:K926"/>
    <mergeCell ref="J902:K902"/>
    <mergeCell ref="J903:K903"/>
    <mergeCell ref="J904:K904"/>
    <mergeCell ref="J905:K905"/>
    <mergeCell ref="J906:K906"/>
    <mergeCell ref="J907:K907"/>
    <mergeCell ref="J908:K908"/>
    <mergeCell ref="A211:L211"/>
    <mergeCell ref="A207:L207"/>
    <mergeCell ref="H237:I237"/>
    <mergeCell ref="J236:K236"/>
    <mergeCell ref="H850:I850"/>
    <mergeCell ref="J822:K822"/>
    <mergeCell ref="H825:I825"/>
    <mergeCell ref="J859:K859"/>
    <mergeCell ref="F858:G858"/>
    <mergeCell ref="F902:G902"/>
    <mergeCell ref="F883:G883"/>
    <mergeCell ref="H881:I881"/>
    <mergeCell ref="F863:G863"/>
    <mergeCell ref="H863:I863"/>
    <mergeCell ref="J872:K872"/>
    <mergeCell ref="B878:E878"/>
    <mergeCell ref="F873:G873"/>
    <mergeCell ref="B843:E843"/>
    <mergeCell ref="B859:E859"/>
    <mergeCell ref="B923:E923"/>
    <mergeCell ref="H841:I841"/>
    <mergeCell ref="F854:G854"/>
    <mergeCell ref="H854:I854"/>
    <mergeCell ref="J853:K853"/>
    <mergeCell ref="J854:K854"/>
    <mergeCell ref="H855:I855"/>
    <mergeCell ref="H845:I845"/>
    <mergeCell ref="H846:I846"/>
    <mergeCell ref="H848:I848"/>
    <mergeCell ref="F841:G841"/>
    <mergeCell ref="F842:G842"/>
    <mergeCell ref="J857:K857"/>
    <mergeCell ref="J852:K852"/>
    <mergeCell ref="H852:I852"/>
    <mergeCell ref="H858:I858"/>
    <mergeCell ref="J874:K874"/>
    <mergeCell ref="B875:E875"/>
    <mergeCell ref="F875:G875"/>
    <mergeCell ref="H851:I851"/>
    <mergeCell ref="B847:E847"/>
    <mergeCell ref="B870:E870"/>
    <mergeCell ref="B873:E873"/>
    <mergeCell ref="J863:K863"/>
    <mergeCell ref="B869:E869"/>
    <mergeCell ref="F869:G869"/>
    <mergeCell ref="H870:I870"/>
    <mergeCell ref="J870:K870"/>
    <mergeCell ref="H874:I874"/>
    <mergeCell ref="J875:K875"/>
    <mergeCell ref="B871:E871"/>
    <mergeCell ref="F872:G872"/>
    <mergeCell ref="H872:I872"/>
    <mergeCell ref="B838:E838"/>
    <mergeCell ref="B840:E840"/>
    <mergeCell ref="F843:G843"/>
    <mergeCell ref="F844:G844"/>
    <mergeCell ref="F845:G845"/>
    <mergeCell ref="F846:G846"/>
    <mergeCell ref="B839:E839"/>
    <mergeCell ref="F800:G800"/>
    <mergeCell ref="J779:K779"/>
    <mergeCell ref="B779:E779"/>
    <mergeCell ref="J784:K784"/>
    <mergeCell ref="H806:I806"/>
    <mergeCell ref="F803:G803"/>
    <mergeCell ref="J807:K807"/>
    <mergeCell ref="J803:K803"/>
    <mergeCell ref="H781:I781"/>
    <mergeCell ref="B799:E799"/>
    <mergeCell ref="J797:K797"/>
    <mergeCell ref="B831:E831"/>
    <mergeCell ref="H804:I804"/>
    <mergeCell ref="H794:I794"/>
    <mergeCell ref="J794:K794"/>
    <mergeCell ref="H816:I816"/>
    <mergeCell ref="F833:G833"/>
    <mergeCell ref="J820:K820"/>
    <mergeCell ref="H821:I821"/>
    <mergeCell ref="F829:G829"/>
    <mergeCell ref="F825:G825"/>
    <mergeCell ref="B781:E781"/>
    <mergeCell ref="F784:G784"/>
    <mergeCell ref="H813:I813"/>
    <mergeCell ref="B813:E813"/>
    <mergeCell ref="F409:G409"/>
    <mergeCell ref="H409:I409"/>
    <mergeCell ref="J409:K409"/>
    <mergeCell ref="H470:I470"/>
    <mergeCell ref="B470:E470"/>
    <mergeCell ref="F450:G450"/>
    <mergeCell ref="H452:I452"/>
    <mergeCell ref="J452:K452"/>
    <mergeCell ref="B452:E452"/>
    <mergeCell ref="F452:G452"/>
    <mergeCell ref="F489:G489"/>
    <mergeCell ref="H489:I489"/>
    <mergeCell ref="B489:E489"/>
    <mergeCell ref="J473:K473"/>
    <mergeCell ref="J474:K474"/>
    <mergeCell ref="J448:K448"/>
    <mergeCell ref="F445:G445"/>
    <mergeCell ref="H448:I448"/>
    <mergeCell ref="F436:G436"/>
    <mergeCell ref="F438:G438"/>
    <mergeCell ref="B437:E437"/>
    <mergeCell ref="J422:K422"/>
    <mergeCell ref="B453:E453"/>
    <mergeCell ref="F477:G477"/>
    <mergeCell ref="H449:I449"/>
    <mergeCell ref="J449:K449"/>
    <mergeCell ref="A454:L454"/>
    <mergeCell ref="J470:K470"/>
    <mergeCell ref="B450:E450"/>
    <mergeCell ref="H471:I471"/>
    <mergeCell ref="J475:K475"/>
    <mergeCell ref="B478:E478"/>
    <mergeCell ref="F433:G433"/>
    <mergeCell ref="H433:I433"/>
    <mergeCell ref="F476:G476"/>
    <mergeCell ref="F474:G474"/>
    <mergeCell ref="B471:E471"/>
    <mergeCell ref="H440:I440"/>
    <mergeCell ref="B439:E439"/>
    <mergeCell ref="H436:I436"/>
    <mergeCell ref="B434:E434"/>
    <mergeCell ref="H453:I453"/>
    <mergeCell ref="J453:K453"/>
    <mergeCell ref="F453:G453"/>
    <mergeCell ref="J440:K440"/>
    <mergeCell ref="J471:K471"/>
    <mergeCell ref="F439:G439"/>
    <mergeCell ref="B440:E440"/>
    <mergeCell ref="J442:K442"/>
    <mergeCell ref="H437:I437"/>
    <mergeCell ref="F440:G440"/>
    <mergeCell ref="F435:G435"/>
    <mergeCell ref="F444:G444"/>
    <mergeCell ref="J441:K441"/>
    <mergeCell ref="F470:G470"/>
    <mergeCell ref="F464:G464"/>
    <mergeCell ref="B435:E435"/>
    <mergeCell ref="J436:K436"/>
    <mergeCell ref="B461:E462"/>
    <mergeCell ref="B465:E465"/>
    <mergeCell ref="P987:AD987"/>
    <mergeCell ref="B1036:G1036"/>
    <mergeCell ref="H1036:I1036"/>
    <mergeCell ref="J1036:K1036"/>
    <mergeCell ref="B486:E486"/>
    <mergeCell ref="B487:E487"/>
    <mergeCell ref="B488:E488"/>
    <mergeCell ref="F486:G486"/>
    <mergeCell ref="F487:G487"/>
    <mergeCell ref="F488:G488"/>
    <mergeCell ref="O465:T465"/>
    <mergeCell ref="B695:E695"/>
    <mergeCell ref="B696:E696"/>
    <mergeCell ref="F734:G734"/>
    <mergeCell ref="F735:G735"/>
    <mergeCell ref="B703:E703"/>
    <mergeCell ref="B704:E704"/>
    <mergeCell ref="B705:E705"/>
    <mergeCell ref="B706:E706"/>
    <mergeCell ref="B707:E707"/>
    <mergeCell ref="F706:G706"/>
    <mergeCell ref="F707:G707"/>
    <mergeCell ref="B791:E791"/>
    <mergeCell ref="F791:G791"/>
    <mergeCell ref="F770:G770"/>
    <mergeCell ref="J776:K776"/>
    <mergeCell ref="F790:G790"/>
    <mergeCell ref="F773:G773"/>
    <mergeCell ref="F753:G753"/>
    <mergeCell ref="F764:G764"/>
    <mergeCell ref="H478:I478"/>
    <mergeCell ref="F473:G473"/>
    <mergeCell ref="J154:K154"/>
    <mergeCell ref="H200:I200"/>
    <mergeCell ref="J375:K375"/>
    <mergeCell ref="F288:G288"/>
    <mergeCell ref="H233:I233"/>
    <mergeCell ref="J230:K230"/>
    <mergeCell ref="B278:E278"/>
    <mergeCell ref="B367:E367"/>
    <mergeCell ref="F367:G367"/>
    <mergeCell ref="J237:K237"/>
    <mergeCell ref="J238:K238"/>
    <mergeCell ref="B292:E292"/>
    <mergeCell ref="B236:E236"/>
    <mergeCell ref="B237:E237"/>
    <mergeCell ref="B238:E238"/>
    <mergeCell ref="F236:G236"/>
    <mergeCell ref="F203:G203"/>
    <mergeCell ref="H232:I232"/>
    <mergeCell ref="J373:K373"/>
    <mergeCell ref="J281:K281"/>
    <mergeCell ref="J365:K365"/>
    <mergeCell ref="H156:I156"/>
    <mergeCell ref="J156:K156"/>
    <mergeCell ref="H182:I182"/>
    <mergeCell ref="F364:G364"/>
    <mergeCell ref="F366:G366"/>
    <mergeCell ref="H366:I366"/>
    <mergeCell ref="H367:I367"/>
    <mergeCell ref="J233:K233"/>
    <mergeCell ref="H162:I162"/>
    <mergeCell ref="J162:K162"/>
    <mergeCell ref="J279:K279"/>
    <mergeCell ref="B411:C411"/>
    <mergeCell ref="B545:F545"/>
    <mergeCell ref="B546:F546"/>
    <mergeCell ref="B547:F547"/>
    <mergeCell ref="B554:F554"/>
    <mergeCell ref="A524:L524"/>
    <mergeCell ref="H573:I573"/>
    <mergeCell ref="J573:K573"/>
    <mergeCell ref="H548:I548"/>
    <mergeCell ref="H556:I556"/>
    <mergeCell ref="H521:I521"/>
    <mergeCell ref="J521:K521"/>
    <mergeCell ref="B438:E438"/>
    <mergeCell ref="H444:I444"/>
    <mergeCell ref="F427:G427"/>
    <mergeCell ref="J395:K395"/>
    <mergeCell ref="H396:I396"/>
    <mergeCell ref="D428:E428"/>
    <mergeCell ref="H428:I428"/>
    <mergeCell ref="B429:C429"/>
    <mergeCell ref="F396:G396"/>
    <mergeCell ref="D409:E409"/>
    <mergeCell ref="F434:G434"/>
    <mergeCell ref="J419:K419"/>
    <mergeCell ref="F418:G418"/>
    <mergeCell ref="H429:I429"/>
    <mergeCell ref="J408:K408"/>
    <mergeCell ref="B433:E433"/>
    <mergeCell ref="F421:G421"/>
    <mergeCell ref="J418:K418"/>
    <mergeCell ref="F423:G423"/>
    <mergeCell ref="F516:G516"/>
    <mergeCell ref="B279:E279"/>
    <mergeCell ref="F278:G278"/>
    <mergeCell ref="H278:I278"/>
    <mergeCell ref="H245:I245"/>
    <mergeCell ref="F235:G235"/>
    <mergeCell ref="B244:E244"/>
    <mergeCell ref="H227:I227"/>
    <mergeCell ref="H248:I248"/>
    <mergeCell ref="J240:K240"/>
    <mergeCell ref="J241:K241"/>
    <mergeCell ref="H239:I239"/>
    <mergeCell ref="J239:K239"/>
    <mergeCell ref="H243:I243"/>
    <mergeCell ref="J243:K243"/>
    <mergeCell ref="A250:L250"/>
    <mergeCell ref="A262:L262"/>
    <mergeCell ref="J232:K232"/>
    <mergeCell ref="J234:K234"/>
    <mergeCell ref="B233:E233"/>
    <mergeCell ref="H246:I246"/>
    <mergeCell ref="F233:G233"/>
    <mergeCell ref="H230:I230"/>
    <mergeCell ref="H231:I231"/>
    <mergeCell ref="F237:G237"/>
    <mergeCell ref="H228:I228"/>
    <mergeCell ref="F229:G229"/>
    <mergeCell ref="J277:K277"/>
    <mergeCell ref="P152:T154"/>
    <mergeCell ref="F662:G662"/>
    <mergeCell ref="H662:I662"/>
    <mergeCell ref="F686:G686"/>
    <mergeCell ref="H686:I686"/>
    <mergeCell ref="F244:G244"/>
    <mergeCell ref="H244:I244"/>
    <mergeCell ref="J244:K244"/>
    <mergeCell ref="J684:K684"/>
    <mergeCell ref="B685:E685"/>
    <mergeCell ref="F685:G685"/>
    <mergeCell ref="H158:I158"/>
    <mergeCell ref="J686:K686"/>
    <mergeCell ref="H374:I374"/>
    <mergeCell ref="J604:K604"/>
    <mergeCell ref="J405:K405"/>
    <mergeCell ref="D398:E398"/>
    <mergeCell ref="J389:K389"/>
    <mergeCell ref="F365:G365"/>
    <mergeCell ref="B402:C402"/>
    <mergeCell ref="H241:I241"/>
    <mergeCell ref="H242:I242"/>
    <mergeCell ref="J245:K245"/>
    <mergeCell ref="B242:E242"/>
    <mergeCell ref="F398:G398"/>
    <mergeCell ref="J393:K393"/>
    <mergeCell ref="F248:G248"/>
    <mergeCell ref="F251:L251"/>
    <mergeCell ref="H186:I186"/>
    <mergeCell ref="A432:L432"/>
    <mergeCell ref="D423:E423"/>
    <mergeCell ref="H423:I423"/>
    <mergeCell ref="F688:G688"/>
    <mergeCell ref="J688:K688"/>
    <mergeCell ref="J699:K699"/>
    <mergeCell ref="B712:E712"/>
    <mergeCell ref="J715:K715"/>
    <mergeCell ref="F715:G715"/>
    <mergeCell ref="F705:G705"/>
    <mergeCell ref="F711:G711"/>
    <mergeCell ref="B693:E693"/>
    <mergeCell ref="B700:E700"/>
    <mergeCell ref="B701:E701"/>
    <mergeCell ref="F690:G690"/>
    <mergeCell ref="J711:K711"/>
    <mergeCell ref="B699:E699"/>
    <mergeCell ref="F698:G698"/>
    <mergeCell ref="H692:I692"/>
    <mergeCell ref="B595:F595"/>
    <mergeCell ref="B596:F596"/>
    <mergeCell ref="H596:I596"/>
    <mergeCell ref="A609:L609"/>
    <mergeCell ref="H595:I595"/>
    <mergeCell ref="B602:F602"/>
    <mergeCell ref="H603:I603"/>
    <mergeCell ref="H599:I599"/>
    <mergeCell ref="B600:F600"/>
    <mergeCell ref="J660:K660"/>
    <mergeCell ref="F652:G652"/>
    <mergeCell ref="B679:E679"/>
    <mergeCell ref="H689:I689"/>
    <mergeCell ref="B689:E689"/>
    <mergeCell ref="H614:I614"/>
    <mergeCell ref="F613:G613"/>
    <mergeCell ref="B247:E247"/>
    <mergeCell ref="H427:I427"/>
    <mergeCell ref="B426:C426"/>
    <mergeCell ref="B661:E661"/>
    <mergeCell ref="F622:G622"/>
    <mergeCell ref="H276:I276"/>
    <mergeCell ref="J276:K276"/>
    <mergeCell ref="F624:G624"/>
    <mergeCell ref="B623:E623"/>
    <mergeCell ref="F639:G639"/>
    <mergeCell ref="A385:L385"/>
    <mergeCell ref="J396:K396"/>
    <mergeCell ref="F395:G395"/>
    <mergeCell ref="B398:C398"/>
    <mergeCell ref="D408:E408"/>
    <mergeCell ref="H398:I398"/>
    <mergeCell ref="F361:G361"/>
    <mergeCell ref="H543:I543"/>
    <mergeCell ref="B548:F548"/>
    <mergeCell ref="H247:I247"/>
    <mergeCell ref="F277:G277"/>
    <mergeCell ref="H277:I277"/>
    <mergeCell ref="B585:F585"/>
    <mergeCell ref="B584:F584"/>
    <mergeCell ref="H584:I584"/>
    <mergeCell ref="J571:K571"/>
    <mergeCell ref="B572:F572"/>
    <mergeCell ref="H572:I572"/>
    <mergeCell ref="J572:K572"/>
    <mergeCell ref="A578:L578"/>
    <mergeCell ref="J582:K582"/>
    <mergeCell ref="H583:I583"/>
    <mergeCell ref="J202:K202"/>
    <mergeCell ref="B225:E225"/>
    <mergeCell ref="B226:E226"/>
    <mergeCell ref="F240:G240"/>
    <mergeCell ref="F241:G241"/>
    <mergeCell ref="F242:G242"/>
    <mergeCell ref="F243:G243"/>
    <mergeCell ref="H240:I240"/>
    <mergeCell ref="A204:L204"/>
    <mergeCell ref="B232:E232"/>
    <mergeCell ref="B243:E243"/>
    <mergeCell ref="J235:K235"/>
    <mergeCell ref="B224:E224"/>
    <mergeCell ref="J227:K227"/>
    <mergeCell ref="B240:E240"/>
    <mergeCell ref="J231:K231"/>
    <mergeCell ref="F232:G232"/>
    <mergeCell ref="B230:E230"/>
    <mergeCell ref="B241:E241"/>
    <mergeCell ref="H235:I235"/>
    <mergeCell ref="H234:I234"/>
    <mergeCell ref="F227:G227"/>
    <mergeCell ref="H203:I203"/>
    <mergeCell ref="F224:G224"/>
    <mergeCell ref="F234:G234"/>
    <mergeCell ref="F228:G228"/>
    <mergeCell ref="F246:G246"/>
    <mergeCell ref="F247:G247"/>
    <mergeCell ref="J955:K955"/>
    <mergeCell ref="B956:E956"/>
    <mergeCell ref="F956:G956"/>
    <mergeCell ref="H956:I956"/>
    <mergeCell ref="J956:K956"/>
    <mergeCell ref="A971:L971"/>
    <mergeCell ref="B959:E959"/>
    <mergeCell ref="F964:G964"/>
    <mergeCell ref="F965:G965"/>
    <mergeCell ref="F966:G966"/>
    <mergeCell ref="F967:G967"/>
    <mergeCell ref="B965:E965"/>
    <mergeCell ref="B966:E966"/>
    <mergeCell ref="B963:E963"/>
    <mergeCell ref="J959:K959"/>
    <mergeCell ref="B960:E960"/>
    <mergeCell ref="B955:E955"/>
    <mergeCell ref="F955:G955"/>
    <mergeCell ref="B970:E970"/>
    <mergeCell ref="F970:G970"/>
    <mergeCell ref="H970:I970"/>
    <mergeCell ref="J970:K970"/>
    <mergeCell ref="B969:E969"/>
    <mergeCell ref="F969:G969"/>
    <mergeCell ref="A251:E251"/>
    <mergeCell ref="J963:K963"/>
    <mergeCell ref="B248:E248"/>
    <mergeCell ref="J965:K965"/>
    <mergeCell ref="J967:K967"/>
    <mergeCell ref="J968:K968"/>
    <mergeCell ref="H963:I963"/>
    <mergeCell ref="J1034:K1034"/>
    <mergeCell ref="A139:L139"/>
    <mergeCell ref="H189:I189"/>
    <mergeCell ref="J189:K189"/>
    <mergeCell ref="H153:I153"/>
    <mergeCell ref="H202:I202"/>
    <mergeCell ref="B289:E289"/>
    <mergeCell ref="F289:G289"/>
    <mergeCell ref="B290:E290"/>
    <mergeCell ref="F290:G290"/>
    <mergeCell ref="H224:I224"/>
    <mergeCell ref="J224:K224"/>
    <mergeCell ref="J223:K223"/>
    <mergeCell ref="A222:L222"/>
    <mergeCell ref="J228:K228"/>
    <mergeCell ref="B235:E235"/>
    <mergeCell ref="F201:G201"/>
    <mergeCell ref="H201:I201"/>
    <mergeCell ref="J201:K201"/>
    <mergeCell ref="B202:E202"/>
    <mergeCell ref="B200:E200"/>
    <mergeCell ref="F200:G200"/>
    <mergeCell ref="F279:G279"/>
    <mergeCell ref="H279:I279"/>
    <mergeCell ref="B277:E277"/>
    <mergeCell ref="H238:I238"/>
    <mergeCell ref="F157:G157"/>
    <mergeCell ref="J247:K247"/>
    <mergeCell ref="A982:L982"/>
    <mergeCell ref="H1026:I1026"/>
    <mergeCell ref="J1026:K1026"/>
    <mergeCell ref="B1007:G1007"/>
    <mergeCell ref="H1007:I1007"/>
    <mergeCell ref="J1007:K1007"/>
    <mergeCell ref="H1015:I1015"/>
    <mergeCell ref="B1035:G1035"/>
    <mergeCell ref="H1035:I1035"/>
    <mergeCell ref="J1035:K1035"/>
    <mergeCell ref="B1029:G1029"/>
    <mergeCell ref="H1029:I1029"/>
    <mergeCell ref="J1029:K1029"/>
    <mergeCell ref="B1030:G1030"/>
    <mergeCell ref="H1030:I1030"/>
    <mergeCell ref="J1030:K1030"/>
    <mergeCell ref="B1031:G1031"/>
    <mergeCell ref="H1031:I1031"/>
    <mergeCell ref="J1031:K1031"/>
    <mergeCell ref="B1032:G1032"/>
    <mergeCell ref="H1032:I1032"/>
    <mergeCell ref="J1032:K1032"/>
    <mergeCell ref="B1028:G1028"/>
    <mergeCell ref="H1028:I1028"/>
    <mergeCell ref="J1028:K1028"/>
    <mergeCell ref="B1033:G1033"/>
    <mergeCell ref="H1033:I1033"/>
    <mergeCell ref="B1034:G1034"/>
    <mergeCell ref="H1034:I1034"/>
    <mergeCell ref="A1021:L1021"/>
    <mergeCell ref="B1002:G1002"/>
    <mergeCell ref="J1033:K1033"/>
    <mergeCell ref="B1027:G1027"/>
    <mergeCell ref="H1027:I1027"/>
    <mergeCell ref="J1027:K1027"/>
    <mergeCell ref="J1015:K1015"/>
    <mergeCell ref="B1016:G1016"/>
    <mergeCell ref="H1016:I1016"/>
    <mergeCell ref="J1016:K1016"/>
    <mergeCell ref="B1018:G1018"/>
    <mergeCell ref="H1018:I1018"/>
    <mergeCell ref="J1018:K1018"/>
    <mergeCell ref="B1019:G1019"/>
    <mergeCell ref="H1019:I1019"/>
    <mergeCell ref="J1019:K1019"/>
    <mergeCell ref="B1020:G1020"/>
    <mergeCell ref="H1020:I1020"/>
    <mergeCell ref="J1020:K1020"/>
    <mergeCell ref="B1015:G1015"/>
    <mergeCell ref="B1017:G1017"/>
    <mergeCell ref="H1017:I1017"/>
    <mergeCell ref="J1014:K1014"/>
    <mergeCell ref="H1012:I1012"/>
    <mergeCell ref="J1012:K1012"/>
    <mergeCell ref="H1013:I1013"/>
    <mergeCell ref="J1013:K1013"/>
    <mergeCell ref="B1022:G1022"/>
    <mergeCell ref="H1022:I1022"/>
    <mergeCell ref="J1023:K1023"/>
    <mergeCell ref="B1024:G1024"/>
    <mergeCell ref="H1024:I1024"/>
    <mergeCell ref="J1024:K1024"/>
    <mergeCell ref="B1025:G1025"/>
    <mergeCell ref="H1025:I1025"/>
    <mergeCell ref="J1025:K1025"/>
    <mergeCell ref="B1026:G1026"/>
    <mergeCell ref="J1022:K1022"/>
    <mergeCell ref="B1023:G1023"/>
    <mergeCell ref="H1023:I1023"/>
    <mergeCell ref="B1003:G1003"/>
    <mergeCell ref="H1003:I1003"/>
    <mergeCell ref="J1003:K1003"/>
    <mergeCell ref="B1004:G1004"/>
    <mergeCell ref="H1004:I1004"/>
    <mergeCell ref="J1004:K1004"/>
    <mergeCell ref="B1005:G1005"/>
    <mergeCell ref="H1005:I1005"/>
    <mergeCell ref="J1005:K1005"/>
    <mergeCell ref="B1006:G1006"/>
    <mergeCell ref="H1006:I1006"/>
    <mergeCell ref="J1006:K1006"/>
    <mergeCell ref="B998:G998"/>
    <mergeCell ref="B1013:G1013"/>
    <mergeCell ref="B1008:G1008"/>
    <mergeCell ref="H1008:I1008"/>
    <mergeCell ref="J1008:K1008"/>
    <mergeCell ref="B1009:G1009"/>
    <mergeCell ref="H1009:I1009"/>
    <mergeCell ref="J1009:K1009"/>
    <mergeCell ref="B1010:G1010"/>
    <mergeCell ref="H1010:I1010"/>
    <mergeCell ref="J1010:K1010"/>
    <mergeCell ref="B1011:G1011"/>
    <mergeCell ref="H1011:I1011"/>
    <mergeCell ref="J1011:K1011"/>
    <mergeCell ref="B1012:G1012"/>
    <mergeCell ref="H988:I988"/>
    <mergeCell ref="H969:I969"/>
    <mergeCell ref="J969:K969"/>
    <mergeCell ref="H987:I987"/>
    <mergeCell ref="J987:K987"/>
    <mergeCell ref="J988:K988"/>
    <mergeCell ref="A973:L973"/>
    <mergeCell ref="H975:I975"/>
    <mergeCell ref="J975:K975"/>
    <mergeCell ref="H977:I977"/>
    <mergeCell ref="J977:K977"/>
    <mergeCell ref="A993:L993"/>
    <mergeCell ref="A992:L992"/>
    <mergeCell ref="J1017:K1017"/>
    <mergeCell ref="B999:G999"/>
    <mergeCell ref="H999:I999"/>
    <mergeCell ref="J999:K999"/>
    <mergeCell ref="B1000:G1000"/>
    <mergeCell ref="H1000:I1000"/>
    <mergeCell ref="J1000:K1000"/>
    <mergeCell ref="B1001:G1001"/>
    <mergeCell ref="H1001:I1001"/>
    <mergeCell ref="J1001:K1001"/>
    <mergeCell ref="B1014:G1014"/>
    <mergeCell ref="H1014:I1014"/>
    <mergeCell ref="A994:L995"/>
    <mergeCell ref="B996:G996"/>
    <mergeCell ref="H996:I996"/>
    <mergeCell ref="J996:K996"/>
    <mergeCell ref="A997:L997"/>
    <mergeCell ref="H1002:I1002"/>
    <mergeCell ref="J1002:K1002"/>
    <mergeCell ref="J958:K958"/>
    <mergeCell ref="B962:E962"/>
    <mergeCell ref="F962:G962"/>
    <mergeCell ref="H962:I962"/>
    <mergeCell ref="J962:K962"/>
    <mergeCell ref="F960:G960"/>
    <mergeCell ref="B961:E961"/>
    <mergeCell ref="F961:G961"/>
    <mergeCell ref="H961:I961"/>
    <mergeCell ref="J961:K961"/>
    <mergeCell ref="J960:K960"/>
    <mergeCell ref="H964:I964"/>
    <mergeCell ref="H960:I960"/>
    <mergeCell ref="B958:E958"/>
    <mergeCell ref="H959:I959"/>
    <mergeCell ref="J964:K964"/>
    <mergeCell ref="H998:I998"/>
    <mergeCell ref="J998:K998"/>
    <mergeCell ref="J966:K966"/>
    <mergeCell ref="H990:I990"/>
    <mergeCell ref="B967:E967"/>
    <mergeCell ref="J990:K990"/>
    <mergeCell ref="H991:I991"/>
    <mergeCell ref="J991:K991"/>
    <mergeCell ref="H984:I984"/>
    <mergeCell ref="J984:K984"/>
    <mergeCell ref="H985:I985"/>
    <mergeCell ref="J985:K985"/>
    <mergeCell ref="H986:I986"/>
    <mergeCell ref="J986:K986"/>
    <mergeCell ref="H989:I989"/>
    <mergeCell ref="J989:K989"/>
    <mergeCell ref="H968:I968"/>
    <mergeCell ref="H967:I967"/>
    <mergeCell ref="H965:I965"/>
    <mergeCell ref="F959:G959"/>
    <mergeCell ref="F968:G968"/>
    <mergeCell ref="B954:E954"/>
    <mergeCell ref="B946:E946"/>
    <mergeCell ref="F946:G946"/>
    <mergeCell ref="H946:I946"/>
    <mergeCell ref="J946:K946"/>
    <mergeCell ref="H966:I966"/>
    <mergeCell ref="B968:E968"/>
    <mergeCell ref="F963:G963"/>
    <mergeCell ref="H955:I955"/>
    <mergeCell ref="H950:I950"/>
    <mergeCell ref="J950:K950"/>
    <mergeCell ref="B951:E951"/>
    <mergeCell ref="F951:G951"/>
    <mergeCell ref="H951:I951"/>
    <mergeCell ref="J951:K951"/>
    <mergeCell ref="B948:E948"/>
    <mergeCell ref="F948:G948"/>
    <mergeCell ref="H948:I948"/>
    <mergeCell ref="J948:K948"/>
    <mergeCell ref="B949:E949"/>
    <mergeCell ref="F952:G952"/>
    <mergeCell ref="H952:I952"/>
    <mergeCell ref="J952:K952"/>
    <mergeCell ref="H957:I957"/>
    <mergeCell ref="J957:K957"/>
    <mergeCell ref="F958:G958"/>
    <mergeCell ref="H958:I958"/>
    <mergeCell ref="B950:E950"/>
    <mergeCell ref="F950:G950"/>
    <mergeCell ref="B952:E952"/>
    <mergeCell ref="J954:K954"/>
    <mergeCell ref="F924:G924"/>
    <mergeCell ref="H924:I924"/>
    <mergeCell ref="J924:K924"/>
    <mergeCell ref="B925:E925"/>
    <mergeCell ref="F925:G925"/>
    <mergeCell ref="F947:G947"/>
    <mergeCell ref="B941:E941"/>
    <mergeCell ref="H940:I940"/>
    <mergeCell ref="J949:K949"/>
    <mergeCell ref="J944:K944"/>
    <mergeCell ref="H947:I947"/>
    <mergeCell ref="J947:K947"/>
    <mergeCell ref="F949:G949"/>
    <mergeCell ref="H949:I949"/>
    <mergeCell ref="F945:G945"/>
    <mergeCell ref="F941:G941"/>
    <mergeCell ref="H941:I941"/>
    <mergeCell ref="J941:K941"/>
    <mergeCell ref="B947:E947"/>
    <mergeCell ref="B945:E945"/>
    <mergeCell ref="J940:K940"/>
    <mergeCell ref="B938:E938"/>
    <mergeCell ref="F938:G938"/>
    <mergeCell ref="A931:L931"/>
    <mergeCell ref="A932:L932"/>
    <mergeCell ref="A933:L933"/>
    <mergeCell ref="A934:L934"/>
    <mergeCell ref="A937:L937"/>
    <mergeCell ref="H765:I765"/>
    <mergeCell ref="B803:E803"/>
    <mergeCell ref="B790:E790"/>
    <mergeCell ref="B776:E776"/>
    <mergeCell ref="A780:L780"/>
    <mergeCell ref="F776:G776"/>
    <mergeCell ref="H784:I784"/>
    <mergeCell ref="H791:I791"/>
    <mergeCell ref="B771:E771"/>
    <mergeCell ref="J768:K768"/>
    <mergeCell ref="J773:K773"/>
    <mergeCell ref="J795:K795"/>
    <mergeCell ref="B796:E796"/>
    <mergeCell ref="F796:G796"/>
    <mergeCell ref="H796:I796"/>
    <mergeCell ref="J774:K774"/>
    <mergeCell ref="F820:G820"/>
    <mergeCell ref="B819:E819"/>
    <mergeCell ref="F813:G813"/>
    <mergeCell ref="J766:K766"/>
    <mergeCell ref="B818:E818"/>
    <mergeCell ref="F818:G818"/>
    <mergeCell ref="F808:G808"/>
    <mergeCell ref="J808:K808"/>
    <mergeCell ref="J798:K798"/>
    <mergeCell ref="J801:K801"/>
    <mergeCell ref="J806:K806"/>
    <mergeCell ref="H777:I777"/>
    <mergeCell ref="J799:K799"/>
    <mergeCell ref="H778:I778"/>
    <mergeCell ref="A786:L786"/>
    <mergeCell ref="F774:G774"/>
    <mergeCell ref="B808:E808"/>
    <mergeCell ref="B768:E768"/>
    <mergeCell ref="H775:I775"/>
    <mergeCell ref="H767:I767"/>
    <mergeCell ref="J764:K764"/>
    <mergeCell ref="H754:I754"/>
    <mergeCell ref="J752:K752"/>
    <mergeCell ref="B753:E753"/>
    <mergeCell ref="B752:E752"/>
    <mergeCell ref="J804:K804"/>
    <mergeCell ref="F789:G789"/>
    <mergeCell ref="F750:G750"/>
    <mergeCell ref="B807:E807"/>
    <mergeCell ref="J791:K791"/>
    <mergeCell ref="F771:G771"/>
    <mergeCell ref="F772:G772"/>
    <mergeCell ref="J772:K772"/>
    <mergeCell ref="J765:K765"/>
    <mergeCell ref="J758:K758"/>
    <mergeCell ref="B764:E764"/>
    <mergeCell ref="B755:E755"/>
    <mergeCell ref="F758:G758"/>
    <mergeCell ref="H762:I762"/>
    <mergeCell ref="H752:I752"/>
    <mergeCell ref="F754:G754"/>
    <mergeCell ref="B806:E806"/>
    <mergeCell ref="B751:E751"/>
    <mergeCell ref="B765:E765"/>
    <mergeCell ref="F806:G806"/>
    <mergeCell ref="J761:K761"/>
    <mergeCell ref="J756:K756"/>
    <mergeCell ref="B778:E778"/>
    <mergeCell ref="J762:K762"/>
    <mergeCell ref="F730:G730"/>
    <mergeCell ref="B731:E731"/>
    <mergeCell ref="A757:L757"/>
    <mergeCell ref="H695:I695"/>
    <mergeCell ref="H753:I753"/>
    <mergeCell ref="B735:E735"/>
    <mergeCell ref="J738:K738"/>
    <mergeCell ref="J735:K735"/>
    <mergeCell ref="J737:K737"/>
    <mergeCell ref="F738:G738"/>
    <mergeCell ref="H738:I738"/>
    <mergeCell ref="B738:E738"/>
    <mergeCell ref="F756:G756"/>
    <mergeCell ref="B728:E728"/>
    <mergeCell ref="J729:K729"/>
    <mergeCell ref="B758:E758"/>
    <mergeCell ref="B756:E756"/>
    <mergeCell ref="B710:E710"/>
    <mergeCell ref="J707:K707"/>
    <mergeCell ref="A760:L760"/>
    <mergeCell ref="F761:G761"/>
    <mergeCell ref="J719:K719"/>
    <mergeCell ref="H755:I755"/>
    <mergeCell ref="F762:G762"/>
    <mergeCell ref="F716:G716"/>
    <mergeCell ref="J718:K718"/>
    <mergeCell ref="H700:I700"/>
    <mergeCell ref="F722:G722"/>
    <mergeCell ref="B722:E722"/>
    <mergeCell ref="J721:K721"/>
    <mergeCell ref="F712:G712"/>
    <mergeCell ref="B474:E474"/>
    <mergeCell ref="J614:K614"/>
    <mergeCell ref="B472:E472"/>
    <mergeCell ref="F475:G475"/>
    <mergeCell ref="B512:E512"/>
    <mergeCell ref="H480:I480"/>
    <mergeCell ref="H475:I475"/>
    <mergeCell ref="B557:F557"/>
    <mergeCell ref="H588:I588"/>
    <mergeCell ref="B561:F561"/>
    <mergeCell ref="H561:I561"/>
    <mergeCell ref="J561:K561"/>
    <mergeCell ref="B559:F559"/>
    <mergeCell ref="H494:I494"/>
    <mergeCell ref="F683:G683"/>
    <mergeCell ref="B684:E684"/>
    <mergeCell ref="F612:G612"/>
    <mergeCell ref="B515:E515"/>
    <mergeCell ref="B516:E516"/>
    <mergeCell ref="B657:E657"/>
    <mergeCell ref="F514:G514"/>
    <mergeCell ref="J527:K527"/>
    <mergeCell ref="A610:L610"/>
    <mergeCell ref="J607:K607"/>
    <mergeCell ref="H528:I528"/>
    <mergeCell ref="H527:I527"/>
    <mergeCell ref="J478:K478"/>
    <mergeCell ref="J550:K550"/>
    <mergeCell ref="J551:K551"/>
    <mergeCell ref="B519:E519"/>
    <mergeCell ref="B544:F544"/>
    <mergeCell ref="B553:F553"/>
    <mergeCell ref="J504:K504"/>
    <mergeCell ref="B506:E506"/>
    <mergeCell ref="J502:K502"/>
    <mergeCell ref="B504:E504"/>
    <mergeCell ref="J499:K499"/>
    <mergeCell ref="H506:I506"/>
    <mergeCell ref="F461:G461"/>
    <mergeCell ref="H485:I485"/>
    <mergeCell ref="B469:E469"/>
    <mergeCell ref="F469:G469"/>
    <mergeCell ref="H484:I484"/>
    <mergeCell ref="J492:K492"/>
    <mergeCell ref="J493:K493"/>
    <mergeCell ref="F495:G495"/>
    <mergeCell ref="H461:I461"/>
    <mergeCell ref="J461:K461"/>
    <mergeCell ref="F462:G462"/>
    <mergeCell ref="H462:I462"/>
    <mergeCell ref="J462:K462"/>
    <mergeCell ref="B463:E463"/>
    <mergeCell ref="F463:G463"/>
    <mergeCell ref="H463:I463"/>
    <mergeCell ref="J463:K463"/>
    <mergeCell ref="B464:E464"/>
    <mergeCell ref="B485:E485"/>
    <mergeCell ref="H464:I464"/>
    <mergeCell ref="J464:K464"/>
    <mergeCell ref="J469:K469"/>
    <mergeCell ref="H469:I469"/>
    <mergeCell ref="J484:K484"/>
    <mergeCell ref="J476:K476"/>
    <mergeCell ref="H474:I474"/>
    <mergeCell ref="B413:C413"/>
    <mergeCell ref="B424:C424"/>
    <mergeCell ref="B423:C423"/>
    <mergeCell ref="B427:C427"/>
    <mergeCell ref="D427:E427"/>
    <mergeCell ref="H439:I439"/>
    <mergeCell ref="J439:K439"/>
    <mergeCell ref="H438:I438"/>
    <mergeCell ref="J433:K433"/>
    <mergeCell ref="D418:E418"/>
    <mergeCell ref="J428:K428"/>
    <mergeCell ref="F417:G417"/>
    <mergeCell ref="B415:C415"/>
    <mergeCell ref="H422:I422"/>
    <mergeCell ref="B436:E436"/>
    <mergeCell ref="H425:I425"/>
    <mergeCell ref="B417:C417"/>
    <mergeCell ref="H419:I419"/>
    <mergeCell ref="J434:K434"/>
    <mergeCell ref="F422:G422"/>
    <mergeCell ref="F437:G437"/>
    <mergeCell ref="J438:K438"/>
    <mergeCell ref="J429:K429"/>
    <mergeCell ref="F424:G424"/>
    <mergeCell ref="F415:G415"/>
    <mergeCell ref="F425:G425"/>
    <mergeCell ref="B428:C428"/>
    <mergeCell ref="F416:G416"/>
    <mergeCell ref="D426:E426"/>
    <mergeCell ref="H421:I421"/>
    <mergeCell ref="H417:I417"/>
    <mergeCell ref="J417:K417"/>
    <mergeCell ref="F411:G411"/>
    <mergeCell ref="H415:I415"/>
    <mergeCell ref="J413:K413"/>
    <mergeCell ref="H413:I413"/>
    <mergeCell ref="D419:E419"/>
    <mergeCell ref="H416:I416"/>
    <mergeCell ref="D416:E416"/>
    <mergeCell ref="F426:G426"/>
    <mergeCell ref="H424:I424"/>
    <mergeCell ref="F428:G428"/>
    <mergeCell ref="F413:G413"/>
    <mergeCell ref="F429:G429"/>
    <mergeCell ref="D429:E429"/>
    <mergeCell ref="D422:E422"/>
    <mergeCell ref="H426:I426"/>
    <mergeCell ref="J424:K424"/>
    <mergeCell ref="D414:E414"/>
    <mergeCell ref="D415:E415"/>
    <mergeCell ref="H418:I418"/>
    <mergeCell ref="F414:G414"/>
    <mergeCell ref="F419:G419"/>
    <mergeCell ref="F420:G420"/>
    <mergeCell ref="H414:I414"/>
    <mergeCell ref="J411:K411"/>
    <mergeCell ref="D424:E424"/>
    <mergeCell ref="D412:E412"/>
    <mergeCell ref="J427:K427"/>
    <mergeCell ref="J246:K246"/>
    <mergeCell ref="D406:E406"/>
    <mergeCell ref="F407:G407"/>
    <mergeCell ref="H407:I407"/>
    <mergeCell ref="D407:E407"/>
    <mergeCell ref="J415:K415"/>
    <mergeCell ref="H412:I412"/>
    <mergeCell ref="J412:K412"/>
    <mergeCell ref="B409:C409"/>
    <mergeCell ref="B412:C412"/>
    <mergeCell ref="B416:C416"/>
    <mergeCell ref="B410:C410"/>
    <mergeCell ref="D410:E410"/>
    <mergeCell ref="D387:E387"/>
    <mergeCell ref="B368:E368"/>
    <mergeCell ref="F368:G368"/>
    <mergeCell ref="H368:I368"/>
    <mergeCell ref="B396:C396"/>
    <mergeCell ref="D396:E396"/>
    <mergeCell ref="H400:I400"/>
    <mergeCell ref="B401:C401"/>
    <mergeCell ref="J406:K406"/>
    <mergeCell ref="B408:C408"/>
    <mergeCell ref="J401:K401"/>
    <mergeCell ref="J398:K398"/>
    <mergeCell ref="F394:G394"/>
    <mergeCell ref="H394:I394"/>
    <mergeCell ref="J394:K394"/>
    <mergeCell ref="H392:I392"/>
    <mergeCell ref="J372:K372"/>
    <mergeCell ref="B388:C388"/>
    <mergeCell ref="J386:K386"/>
    <mergeCell ref="J325:K325"/>
    <mergeCell ref="F405:G405"/>
    <mergeCell ref="B397:C397"/>
    <mergeCell ref="J397:K397"/>
    <mergeCell ref="B399:C399"/>
    <mergeCell ref="F399:G399"/>
    <mergeCell ref="D401:E401"/>
    <mergeCell ref="H402:I402"/>
    <mergeCell ref="J402:K402"/>
    <mergeCell ref="O271:V271"/>
    <mergeCell ref="O307:U307"/>
    <mergeCell ref="H284:I284"/>
    <mergeCell ref="J284:K284"/>
    <mergeCell ref="H294:I294"/>
    <mergeCell ref="J196:K196"/>
    <mergeCell ref="B189:E189"/>
    <mergeCell ref="B297:E297"/>
    <mergeCell ref="F297:G297"/>
    <mergeCell ref="F330:G330"/>
    <mergeCell ref="F333:G333"/>
    <mergeCell ref="F291:G291"/>
    <mergeCell ref="H291:I291"/>
    <mergeCell ref="J291:K291"/>
    <mergeCell ref="B229:E229"/>
    <mergeCell ref="F202:G202"/>
    <mergeCell ref="F245:G245"/>
    <mergeCell ref="J242:K242"/>
    <mergeCell ref="F280:G280"/>
    <mergeCell ref="N288:O288"/>
    <mergeCell ref="B356:E356"/>
    <mergeCell ref="J343:K343"/>
    <mergeCell ref="F285:G285"/>
    <mergeCell ref="H403:I403"/>
    <mergeCell ref="N275:O275"/>
    <mergeCell ref="N291:O291"/>
    <mergeCell ref="B325:E325"/>
    <mergeCell ref="H306:I306"/>
    <mergeCell ref="H301:I301"/>
    <mergeCell ref="J301:K301"/>
    <mergeCell ref="H316:I316"/>
    <mergeCell ref="J316:K316"/>
    <mergeCell ref="J278:K278"/>
    <mergeCell ref="B276:E276"/>
    <mergeCell ref="F276:G276"/>
    <mergeCell ref="B287:E287"/>
    <mergeCell ref="N280:O280"/>
    <mergeCell ref="N281:O281"/>
    <mergeCell ref="N283:O283"/>
    <mergeCell ref="N284:O284"/>
    <mergeCell ref="N285:O285"/>
    <mergeCell ref="N286:O286"/>
    <mergeCell ref="N287:O287"/>
    <mergeCell ref="H317:I317"/>
    <mergeCell ref="F322:G322"/>
    <mergeCell ref="B288:E288"/>
    <mergeCell ref="F296:G296"/>
    <mergeCell ref="H296:I296"/>
    <mergeCell ref="H302:I302"/>
    <mergeCell ref="F302:G302"/>
    <mergeCell ref="J288:K288"/>
    <mergeCell ref="B317:E317"/>
    <mergeCell ref="N278:O278"/>
    <mergeCell ref="N279:O279"/>
    <mergeCell ref="J323:K323"/>
    <mergeCell ref="B332:E332"/>
    <mergeCell ref="F332:G332"/>
    <mergeCell ref="O596:U604"/>
    <mergeCell ref="J596:K596"/>
    <mergeCell ref="H597:I597"/>
    <mergeCell ref="H590:I590"/>
    <mergeCell ref="J590:K590"/>
    <mergeCell ref="H592:I592"/>
    <mergeCell ref="J592:K592"/>
    <mergeCell ref="H593:I593"/>
    <mergeCell ref="J597:K597"/>
    <mergeCell ref="H589:I589"/>
    <mergeCell ref="J593:K593"/>
    <mergeCell ref="H594:I594"/>
    <mergeCell ref="J594:K594"/>
    <mergeCell ref="J522:K522"/>
    <mergeCell ref="J591:K591"/>
    <mergeCell ref="J404:K404"/>
    <mergeCell ref="F401:G401"/>
    <mergeCell ref="H443:I443"/>
    <mergeCell ref="J443:K443"/>
    <mergeCell ref="J414:K414"/>
    <mergeCell ref="H404:I404"/>
    <mergeCell ref="J477:K477"/>
    <mergeCell ref="B591:F591"/>
    <mergeCell ref="B592:F592"/>
    <mergeCell ref="B593:F593"/>
    <mergeCell ref="B590:F590"/>
    <mergeCell ref="B588:F588"/>
    <mergeCell ref="B589:F589"/>
    <mergeCell ref="F522:G522"/>
    <mergeCell ref="F520:G520"/>
    <mergeCell ref="H340:I340"/>
    <mergeCell ref="B336:E336"/>
    <mergeCell ref="H337:I337"/>
    <mergeCell ref="J335:K335"/>
    <mergeCell ref="F343:G343"/>
    <mergeCell ref="B348:E348"/>
    <mergeCell ref="B352:E352"/>
    <mergeCell ref="H349:I349"/>
    <mergeCell ref="J349:K349"/>
    <mergeCell ref="B350:E350"/>
    <mergeCell ref="F350:G350"/>
    <mergeCell ref="H350:I350"/>
    <mergeCell ref="H342:I342"/>
    <mergeCell ref="F386:G386"/>
    <mergeCell ref="J366:K366"/>
    <mergeCell ref="F389:G389"/>
    <mergeCell ref="B364:E364"/>
    <mergeCell ref="B358:E358"/>
    <mergeCell ref="H345:I345"/>
    <mergeCell ref="H354:I354"/>
    <mergeCell ref="H352:I352"/>
    <mergeCell ref="F346:G346"/>
    <mergeCell ref="H379:I379"/>
    <mergeCell ref="B330:E330"/>
    <mergeCell ref="F328:G328"/>
    <mergeCell ref="F324:G324"/>
    <mergeCell ref="B333:E333"/>
    <mergeCell ref="J334:K334"/>
    <mergeCell ref="J407:K407"/>
    <mergeCell ref="F408:G408"/>
    <mergeCell ref="F406:G406"/>
    <mergeCell ref="H346:I346"/>
    <mergeCell ref="B344:E344"/>
    <mergeCell ref="B376:F376"/>
    <mergeCell ref="B377:F377"/>
    <mergeCell ref="B379:F379"/>
    <mergeCell ref="B380:F380"/>
    <mergeCell ref="H380:I380"/>
    <mergeCell ref="H373:I373"/>
    <mergeCell ref="B345:E345"/>
    <mergeCell ref="H364:I364"/>
    <mergeCell ref="B373:F373"/>
    <mergeCell ref="F363:G363"/>
    <mergeCell ref="H363:I363"/>
    <mergeCell ref="J356:K356"/>
    <mergeCell ref="F354:G354"/>
    <mergeCell ref="H361:I361"/>
    <mergeCell ref="B366:E366"/>
    <mergeCell ref="H339:I339"/>
    <mergeCell ref="H328:I328"/>
    <mergeCell ref="B338:E338"/>
    <mergeCell ref="F338:G338"/>
    <mergeCell ref="H338:I338"/>
    <mergeCell ref="J329:K329"/>
    <mergeCell ref="F336:G336"/>
    <mergeCell ref="B282:E282"/>
    <mergeCell ref="F282:G282"/>
    <mergeCell ref="H282:I282"/>
    <mergeCell ref="J282:K282"/>
    <mergeCell ref="H312:I312"/>
    <mergeCell ref="B315:E315"/>
    <mergeCell ref="H287:I287"/>
    <mergeCell ref="B293:E293"/>
    <mergeCell ref="F293:G293"/>
    <mergeCell ref="H293:I293"/>
    <mergeCell ref="F283:G283"/>
    <mergeCell ref="H283:I283"/>
    <mergeCell ref="J283:K283"/>
    <mergeCell ref="B286:E286"/>
    <mergeCell ref="B283:E283"/>
    <mergeCell ref="B285:E285"/>
    <mergeCell ref="B306:E306"/>
    <mergeCell ref="J304:K304"/>
    <mergeCell ref="H288:I288"/>
    <mergeCell ref="J295:K295"/>
    <mergeCell ref="B294:E294"/>
    <mergeCell ref="B300:E300"/>
    <mergeCell ref="B295:E295"/>
    <mergeCell ref="J289:K289"/>
    <mergeCell ref="H313:I313"/>
    <mergeCell ref="B314:E314"/>
    <mergeCell ref="F286:G286"/>
    <mergeCell ref="J308:K308"/>
    <mergeCell ref="B301:E301"/>
    <mergeCell ref="H300:I300"/>
    <mergeCell ref="B304:E304"/>
    <mergeCell ref="J286:K286"/>
    <mergeCell ref="B296:E296"/>
    <mergeCell ref="F301:G301"/>
    <mergeCell ref="H307:I307"/>
    <mergeCell ref="H324:I324"/>
    <mergeCell ref="J324:K324"/>
    <mergeCell ref="J312:K312"/>
    <mergeCell ref="J303:K303"/>
    <mergeCell ref="J296:K296"/>
    <mergeCell ref="F317:G317"/>
    <mergeCell ref="B326:E326"/>
    <mergeCell ref="B316:E316"/>
    <mergeCell ref="F316:G316"/>
    <mergeCell ref="B328:E328"/>
    <mergeCell ref="J319:K319"/>
    <mergeCell ref="B331:E331"/>
    <mergeCell ref="H321:I321"/>
    <mergeCell ref="H322:I322"/>
    <mergeCell ref="J300:K300"/>
    <mergeCell ref="J305:K305"/>
    <mergeCell ref="F313:G313"/>
    <mergeCell ref="B320:E320"/>
    <mergeCell ref="F320:G320"/>
    <mergeCell ref="H320:I320"/>
    <mergeCell ref="J320:K320"/>
    <mergeCell ref="B321:E321"/>
    <mergeCell ref="F321:G321"/>
    <mergeCell ref="F319:G319"/>
    <mergeCell ref="H319:I319"/>
    <mergeCell ref="F314:G314"/>
    <mergeCell ref="H314:I314"/>
    <mergeCell ref="J314:K314"/>
    <mergeCell ref="J327:K327"/>
    <mergeCell ref="H285:I285"/>
    <mergeCell ref="N289:O289"/>
    <mergeCell ref="H292:I292"/>
    <mergeCell ref="N290:O290"/>
    <mergeCell ref="F300:G300"/>
    <mergeCell ref="B305:E305"/>
    <mergeCell ref="B313:E313"/>
    <mergeCell ref="F315:G315"/>
    <mergeCell ref="F308:G308"/>
    <mergeCell ref="F305:G305"/>
    <mergeCell ref="H305:I305"/>
    <mergeCell ref="F318:G318"/>
    <mergeCell ref="B157:E157"/>
    <mergeCell ref="B199:E199"/>
    <mergeCell ref="J188:K188"/>
    <mergeCell ref="H193:I193"/>
    <mergeCell ref="B191:E191"/>
    <mergeCell ref="F191:G191"/>
    <mergeCell ref="J182:K182"/>
    <mergeCell ref="J198:K198"/>
    <mergeCell ref="F182:G182"/>
    <mergeCell ref="B186:E186"/>
    <mergeCell ref="B190:E190"/>
    <mergeCell ref="H195:I195"/>
    <mergeCell ref="F292:G292"/>
    <mergeCell ref="J313:K313"/>
    <mergeCell ref="A275:L275"/>
    <mergeCell ref="H290:I290"/>
    <mergeCell ref="J290:K290"/>
    <mergeCell ref="B284:E284"/>
    <mergeCell ref="F284:G284"/>
    <mergeCell ref="B281:E281"/>
    <mergeCell ref="H295:I295"/>
    <mergeCell ref="F306:G306"/>
    <mergeCell ref="F294:G294"/>
    <mergeCell ref="J187:K187"/>
    <mergeCell ref="B194:E194"/>
    <mergeCell ref="F194:G194"/>
    <mergeCell ref="H194:I194"/>
    <mergeCell ref="F186:G186"/>
    <mergeCell ref="J194:K194"/>
    <mergeCell ref="B197:E197"/>
    <mergeCell ref="J197:K197"/>
    <mergeCell ref="F196:G196"/>
    <mergeCell ref="H196:I196"/>
    <mergeCell ref="F199:G199"/>
    <mergeCell ref="B192:E192"/>
    <mergeCell ref="B195:E195"/>
    <mergeCell ref="H183:I183"/>
    <mergeCell ref="J183:K183"/>
    <mergeCell ref="H187:I187"/>
    <mergeCell ref="J195:K195"/>
    <mergeCell ref="H190:I190"/>
    <mergeCell ref="J186:K186"/>
    <mergeCell ref="F197:G197"/>
    <mergeCell ref="H197:I197"/>
    <mergeCell ref="F187:G187"/>
    <mergeCell ref="B187:E187"/>
    <mergeCell ref="H280:I280"/>
    <mergeCell ref="J280:K280"/>
    <mergeCell ref="F226:G226"/>
    <mergeCell ref="B234:E234"/>
    <mergeCell ref="B227:E227"/>
    <mergeCell ref="A205:L205"/>
    <mergeCell ref="B158:E158"/>
    <mergeCell ref="J185:K185"/>
    <mergeCell ref="F163:G163"/>
    <mergeCell ref="H163:I163"/>
    <mergeCell ref="J163:K163"/>
    <mergeCell ref="B164:E164"/>
    <mergeCell ref="F164:G164"/>
    <mergeCell ref="H164:I164"/>
    <mergeCell ref="J164:K164"/>
    <mergeCell ref="B165:E165"/>
    <mergeCell ref="F165:G165"/>
    <mergeCell ref="H165:I165"/>
    <mergeCell ref="J165:K165"/>
    <mergeCell ref="A168:L168"/>
    <mergeCell ref="B169:E169"/>
    <mergeCell ref="F169:G169"/>
    <mergeCell ref="H169:I169"/>
    <mergeCell ref="F185:G185"/>
    <mergeCell ref="H185:I185"/>
    <mergeCell ref="F158:G158"/>
    <mergeCell ref="B163:E163"/>
    <mergeCell ref="A161:L161"/>
    <mergeCell ref="B162:E162"/>
    <mergeCell ref="F162:G162"/>
    <mergeCell ref="B152:E152"/>
    <mergeCell ref="F192:G192"/>
    <mergeCell ref="H192:I192"/>
    <mergeCell ref="J192:K192"/>
    <mergeCell ref="B193:E193"/>
    <mergeCell ref="F193:G193"/>
    <mergeCell ref="J155:K155"/>
    <mergeCell ref="B198:E198"/>
    <mergeCell ref="J322:K322"/>
    <mergeCell ref="J309:K309"/>
    <mergeCell ref="F309:G309"/>
    <mergeCell ref="F307:G307"/>
    <mergeCell ref="B231:E231"/>
    <mergeCell ref="H236:I236"/>
    <mergeCell ref="H315:I315"/>
    <mergeCell ref="B308:E308"/>
    <mergeCell ref="F295:G295"/>
    <mergeCell ref="B302:E302"/>
    <mergeCell ref="J321:K321"/>
    <mergeCell ref="B319:E319"/>
    <mergeCell ref="H318:I318"/>
    <mergeCell ref="B291:E291"/>
    <mergeCell ref="H309:I309"/>
    <mergeCell ref="H303:I303"/>
    <mergeCell ref="F287:G287"/>
    <mergeCell ref="B309:E309"/>
    <mergeCell ref="F303:G303"/>
    <mergeCell ref="J287:K287"/>
    <mergeCell ref="J292:K292"/>
    <mergeCell ref="J157:K157"/>
    <mergeCell ref="H199:I199"/>
    <mergeCell ref="J158:K158"/>
    <mergeCell ref="B280:E280"/>
    <mergeCell ref="B185:E185"/>
    <mergeCell ref="H225:I225"/>
    <mergeCell ref="H226:I226"/>
    <mergeCell ref="J200:K200"/>
    <mergeCell ref="B203:E203"/>
    <mergeCell ref="B201:E201"/>
    <mergeCell ref="J199:K199"/>
    <mergeCell ref="J248:K248"/>
    <mergeCell ref="F230:G230"/>
    <mergeCell ref="F231:G231"/>
    <mergeCell ref="B245:E245"/>
    <mergeCell ref="B246:E246"/>
    <mergeCell ref="F238:G238"/>
    <mergeCell ref="A3:L3"/>
    <mergeCell ref="A52:F52"/>
    <mergeCell ref="A76:L77"/>
    <mergeCell ref="B101:K101"/>
    <mergeCell ref="B99:K99"/>
    <mergeCell ref="B91:K91"/>
    <mergeCell ref="A40:L43"/>
    <mergeCell ref="B85:K85"/>
    <mergeCell ref="B87:K87"/>
    <mergeCell ref="B83:K83"/>
    <mergeCell ref="B89:K89"/>
    <mergeCell ref="B93:K93"/>
    <mergeCell ref="B95:K95"/>
    <mergeCell ref="B120:J120"/>
    <mergeCell ref="B113:K113"/>
    <mergeCell ref="B114:J114"/>
    <mergeCell ref="B108:J108"/>
    <mergeCell ref="B109:K109"/>
    <mergeCell ref="B94:J94"/>
    <mergeCell ref="B96:J96"/>
    <mergeCell ref="B100:J100"/>
    <mergeCell ref="B103:K103"/>
    <mergeCell ref="B104:J104"/>
    <mergeCell ref="B102:J102"/>
    <mergeCell ref="A150:L150"/>
    <mergeCell ref="A151:L151"/>
    <mergeCell ref="B110:J110"/>
    <mergeCell ref="B97:J97"/>
    <mergeCell ref="B105:J105"/>
    <mergeCell ref="B112:J112"/>
    <mergeCell ref="B98:J98"/>
    <mergeCell ref="F188:G188"/>
    <mergeCell ref="B183:E183"/>
    <mergeCell ref="F183:G183"/>
    <mergeCell ref="B239:E239"/>
    <mergeCell ref="F239:G239"/>
    <mergeCell ref="B141:I141"/>
    <mergeCell ref="J141:K141"/>
    <mergeCell ref="B142:I142"/>
    <mergeCell ref="J142:K142"/>
    <mergeCell ref="B143:I143"/>
    <mergeCell ref="J143:K143"/>
    <mergeCell ref="B144:I144"/>
    <mergeCell ref="F152:G152"/>
    <mergeCell ref="F153:G153"/>
    <mergeCell ref="F154:G154"/>
    <mergeCell ref="H154:I154"/>
    <mergeCell ref="J152:K152"/>
    <mergeCell ref="B155:E155"/>
    <mergeCell ref="H155:I155"/>
    <mergeCell ref="J1:L1"/>
    <mergeCell ref="B307:E307"/>
    <mergeCell ref="B188:E188"/>
    <mergeCell ref="A181:L181"/>
    <mergeCell ref="B182:E182"/>
    <mergeCell ref="H191:I191"/>
    <mergeCell ref="J191:K191"/>
    <mergeCell ref="F198:G198"/>
    <mergeCell ref="H198:I198"/>
    <mergeCell ref="B121:K121"/>
    <mergeCell ref="B122:J122"/>
    <mergeCell ref="B116:J116"/>
    <mergeCell ref="B115:K115"/>
    <mergeCell ref="B117:K117"/>
    <mergeCell ref="B82:J82"/>
    <mergeCell ref="B84:J84"/>
    <mergeCell ref="B86:J86"/>
    <mergeCell ref="B88:J88"/>
    <mergeCell ref="B90:J90"/>
    <mergeCell ref="B92:J92"/>
    <mergeCell ref="A2:L2"/>
    <mergeCell ref="F155:G155"/>
    <mergeCell ref="B154:E154"/>
    <mergeCell ref="H184:I184"/>
    <mergeCell ref="B145:I145"/>
    <mergeCell ref="B156:E156"/>
    <mergeCell ref="J145:K145"/>
    <mergeCell ref="B146:I146"/>
    <mergeCell ref="J146:K146"/>
    <mergeCell ref="B147:I147"/>
    <mergeCell ref="J147:K147"/>
    <mergeCell ref="A140:L140"/>
    <mergeCell ref="J153:K153"/>
    <mergeCell ref="B153:E153"/>
    <mergeCell ref="J144:K144"/>
    <mergeCell ref="H152:I152"/>
    <mergeCell ref="H157:I157"/>
    <mergeCell ref="F156:G156"/>
    <mergeCell ref="F195:G195"/>
    <mergeCell ref="F190:G190"/>
    <mergeCell ref="H188:I188"/>
    <mergeCell ref="J302:K302"/>
    <mergeCell ref="F304:G304"/>
    <mergeCell ref="J294:K294"/>
    <mergeCell ref="A310:L310"/>
    <mergeCell ref="J203:K203"/>
    <mergeCell ref="J225:K225"/>
    <mergeCell ref="J226:K226"/>
    <mergeCell ref="B223:E223"/>
    <mergeCell ref="H229:I229"/>
    <mergeCell ref="J229:K229"/>
    <mergeCell ref="J297:K297"/>
    <mergeCell ref="H304:I304"/>
    <mergeCell ref="J306:K306"/>
    <mergeCell ref="H289:I289"/>
    <mergeCell ref="H308:I308"/>
    <mergeCell ref="B303:E303"/>
    <mergeCell ref="B196:E196"/>
    <mergeCell ref="F223:G223"/>
    <mergeCell ref="H223:I223"/>
    <mergeCell ref="J190:K190"/>
    <mergeCell ref="B228:E228"/>
    <mergeCell ref="F225:G225"/>
    <mergeCell ref="J285:K285"/>
    <mergeCell ref="F281:G281"/>
    <mergeCell ref="H281:I281"/>
    <mergeCell ref="H286:I286"/>
    <mergeCell ref="H297:I297"/>
    <mergeCell ref="F334:G334"/>
    <mergeCell ref="J328:K328"/>
    <mergeCell ref="J315:K315"/>
    <mergeCell ref="A311:L311"/>
    <mergeCell ref="B312:E312"/>
    <mergeCell ref="J348:K348"/>
    <mergeCell ref="J293:K293"/>
    <mergeCell ref="J307:K307"/>
    <mergeCell ref="F337:G337"/>
    <mergeCell ref="H325:I325"/>
    <mergeCell ref="B322:E322"/>
    <mergeCell ref="H333:I333"/>
    <mergeCell ref="B334:E334"/>
    <mergeCell ref="F327:G327"/>
    <mergeCell ref="B339:E339"/>
    <mergeCell ref="F339:G339"/>
    <mergeCell ref="F326:G326"/>
    <mergeCell ref="J318:K318"/>
    <mergeCell ref="B318:E318"/>
    <mergeCell ref="J326:K326"/>
    <mergeCell ref="H327:I327"/>
    <mergeCell ref="B324:E324"/>
    <mergeCell ref="J333:K333"/>
    <mergeCell ref="J341:K341"/>
    <mergeCell ref="B337:E337"/>
    <mergeCell ref="H336:I336"/>
    <mergeCell ref="J336:K336"/>
    <mergeCell ref="F312:G312"/>
    <mergeCell ref="J363:K363"/>
    <mergeCell ref="F357:G357"/>
    <mergeCell ref="F355:G355"/>
    <mergeCell ref="H355:I355"/>
    <mergeCell ref="J358:K358"/>
    <mergeCell ref="B359:E359"/>
    <mergeCell ref="J352:K352"/>
    <mergeCell ref="F353:G353"/>
    <mergeCell ref="H334:I334"/>
    <mergeCell ref="J317:K317"/>
    <mergeCell ref="J339:K339"/>
    <mergeCell ref="J338:K338"/>
    <mergeCell ref="B327:E327"/>
    <mergeCell ref="B323:E323"/>
    <mergeCell ref="F323:G323"/>
    <mergeCell ref="B329:E329"/>
    <mergeCell ref="H323:I323"/>
    <mergeCell ref="H331:I331"/>
    <mergeCell ref="J331:K331"/>
    <mergeCell ref="H332:I332"/>
    <mergeCell ref="J332:K332"/>
    <mergeCell ref="F325:G325"/>
    <mergeCell ref="F331:G331"/>
    <mergeCell ref="F340:G340"/>
    <mergeCell ref="H341:I341"/>
    <mergeCell ref="H326:I326"/>
    <mergeCell ref="J337:K337"/>
    <mergeCell ref="F329:G329"/>
    <mergeCell ref="H329:I329"/>
    <mergeCell ref="H330:I330"/>
    <mergeCell ref="J330:K330"/>
    <mergeCell ref="B335:E335"/>
    <mergeCell ref="B391:C391"/>
    <mergeCell ref="D393:E393"/>
    <mergeCell ref="J344:K344"/>
    <mergeCell ref="J367:K367"/>
    <mergeCell ref="H353:I353"/>
    <mergeCell ref="J359:K359"/>
    <mergeCell ref="B389:C389"/>
    <mergeCell ref="D389:E389"/>
    <mergeCell ref="H357:I357"/>
    <mergeCell ref="B351:E351"/>
    <mergeCell ref="H358:I358"/>
    <mergeCell ref="B363:E363"/>
    <mergeCell ref="B340:E340"/>
    <mergeCell ref="B341:E341"/>
    <mergeCell ref="F345:G345"/>
    <mergeCell ref="J340:K340"/>
    <mergeCell ref="F348:G348"/>
    <mergeCell ref="H348:I348"/>
    <mergeCell ref="J357:K357"/>
    <mergeCell ref="H356:I356"/>
    <mergeCell ref="H347:I347"/>
    <mergeCell ref="J347:K347"/>
    <mergeCell ref="J346:K346"/>
    <mergeCell ref="F358:G358"/>
    <mergeCell ref="J350:K350"/>
    <mergeCell ref="F347:G347"/>
    <mergeCell ref="J376:K376"/>
    <mergeCell ref="H377:I377"/>
    <mergeCell ref="J377:K377"/>
    <mergeCell ref="H393:I393"/>
    <mergeCell ref="H389:I389"/>
    <mergeCell ref="F341:G341"/>
    <mergeCell ref="H335:I335"/>
    <mergeCell ref="F335:G335"/>
    <mergeCell ref="B347:E347"/>
    <mergeCell ref="F344:G344"/>
    <mergeCell ref="H344:I344"/>
    <mergeCell ref="J342:K342"/>
    <mergeCell ref="D390:E390"/>
    <mergeCell ref="B343:E343"/>
    <mergeCell ref="B342:E342"/>
    <mergeCell ref="F342:G342"/>
    <mergeCell ref="F351:G351"/>
    <mergeCell ref="H343:I343"/>
    <mergeCell ref="B353:E353"/>
    <mergeCell ref="J364:K364"/>
    <mergeCell ref="J345:K345"/>
    <mergeCell ref="J353:K353"/>
    <mergeCell ref="F352:G352"/>
    <mergeCell ref="J351:K351"/>
    <mergeCell ref="J374:K374"/>
    <mergeCell ref="B386:C386"/>
    <mergeCell ref="D386:E386"/>
    <mergeCell ref="A384:L384"/>
    <mergeCell ref="H359:I359"/>
    <mergeCell ref="J354:K354"/>
    <mergeCell ref="B355:E355"/>
    <mergeCell ref="J368:K368"/>
    <mergeCell ref="F362:G362"/>
    <mergeCell ref="H362:I362"/>
    <mergeCell ref="J362:K362"/>
    <mergeCell ref="H351:I351"/>
    <mergeCell ref="B360:E360"/>
    <mergeCell ref="F360:G360"/>
    <mergeCell ref="D402:E402"/>
    <mergeCell ref="B382:F382"/>
    <mergeCell ref="H360:I360"/>
    <mergeCell ref="B357:E357"/>
    <mergeCell ref="F356:G356"/>
    <mergeCell ref="B354:E354"/>
    <mergeCell ref="J360:K360"/>
    <mergeCell ref="D392:E392"/>
    <mergeCell ref="D388:E388"/>
    <mergeCell ref="J379:K379"/>
    <mergeCell ref="J380:K380"/>
    <mergeCell ref="B381:F381"/>
    <mergeCell ref="H381:I381"/>
    <mergeCell ref="J381:K381"/>
    <mergeCell ref="B346:E346"/>
    <mergeCell ref="D404:E404"/>
    <mergeCell ref="F403:G403"/>
    <mergeCell ref="H388:I388"/>
    <mergeCell ref="H375:I375"/>
    <mergeCell ref="F387:G387"/>
    <mergeCell ref="F402:G402"/>
    <mergeCell ref="H365:I365"/>
    <mergeCell ref="J399:K399"/>
    <mergeCell ref="J355:K355"/>
    <mergeCell ref="J392:K392"/>
    <mergeCell ref="F391:G391"/>
    <mergeCell ref="H401:I401"/>
    <mergeCell ref="B387:C387"/>
    <mergeCell ref="J382:K382"/>
    <mergeCell ref="B361:E361"/>
    <mergeCell ref="B349:E349"/>
    <mergeCell ref="F349:G349"/>
    <mergeCell ref="B406:C406"/>
    <mergeCell ref="H382:I382"/>
    <mergeCell ref="B392:C392"/>
    <mergeCell ref="F390:G390"/>
    <mergeCell ref="B374:F374"/>
    <mergeCell ref="J390:K390"/>
    <mergeCell ref="B390:C390"/>
    <mergeCell ref="J391:K391"/>
    <mergeCell ref="F359:G359"/>
    <mergeCell ref="B365:E365"/>
    <mergeCell ref="H376:I376"/>
    <mergeCell ref="B362:E362"/>
    <mergeCell ref="B400:C400"/>
    <mergeCell ref="D400:E400"/>
    <mergeCell ref="H406:I406"/>
    <mergeCell ref="A371:L371"/>
    <mergeCell ref="B394:C394"/>
    <mergeCell ref="D394:E394"/>
    <mergeCell ref="D395:E395"/>
    <mergeCell ref="J400:K400"/>
    <mergeCell ref="J403:K403"/>
    <mergeCell ref="F404:G404"/>
    <mergeCell ref="G373:G377"/>
    <mergeCell ref="B375:F375"/>
    <mergeCell ref="H391:I391"/>
    <mergeCell ref="D391:E391"/>
    <mergeCell ref="A370:L370"/>
    <mergeCell ref="H390:I390"/>
    <mergeCell ref="B403:C403"/>
    <mergeCell ref="D403:E403"/>
    <mergeCell ref="B404:C404"/>
    <mergeCell ref="H399:I399"/>
    <mergeCell ref="B619:E619"/>
    <mergeCell ref="H591:I591"/>
    <mergeCell ref="H598:I598"/>
    <mergeCell ref="G550:G551"/>
    <mergeCell ref="B582:F582"/>
    <mergeCell ref="H575:I575"/>
    <mergeCell ref="J575:K575"/>
    <mergeCell ref="B576:F576"/>
    <mergeCell ref="H576:I576"/>
    <mergeCell ref="J576:K576"/>
    <mergeCell ref="B574:F574"/>
    <mergeCell ref="H574:I574"/>
    <mergeCell ref="J574:K574"/>
    <mergeCell ref="B573:F573"/>
    <mergeCell ref="F626:G626"/>
    <mergeCell ref="H606:I606"/>
    <mergeCell ref="B603:F603"/>
    <mergeCell ref="B601:F601"/>
    <mergeCell ref="H601:I601"/>
    <mergeCell ref="J598:K598"/>
    <mergeCell ref="B594:F594"/>
    <mergeCell ref="H586:I586"/>
    <mergeCell ref="B612:E612"/>
    <mergeCell ref="B614:E614"/>
    <mergeCell ref="J557:K557"/>
    <mergeCell ref="B580:F580"/>
    <mergeCell ref="H555:I555"/>
    <mergeCell ref="J555:K555"/>
    <mergeCell ref="J556:K556"/>
    <mergeCell ref="B555:F555"/>
    <mergeCell ref="B620:E620"/>
    <mergeCell ref="J615:K615"/>
    <mergeCell ref="B622:E622"/>
    <mergeCell ref="B621:E621"/>
    <mergeCell ref="B639:E639"/>
    <mergeCell ref="J588:K588"/>
    <mergeCell ref="J599:K599"/>
    <mergeCell ref="H607:I607"/>
    <mergeCell ref="B617:E617"/>
    <mergeCell ref="H612:I612"/>
    <mergeCell ref="J611:K611"/>
    <mergeCell ref="B611:E611"/>
    <mergeCell ref="J510:K510"/>
    <mergeCell ref="J488:K488"/>
    <mergeCell ref="B495:E495"/>
    <mergeCell ref="A491:L491"/>
    <mergeCell ref="J508:K508"/>
    <mergeCell ref="B496:E496"/>
    <mergeCell ref="H495:I495"/>
    <mergeCell ref="H496:I496"/>
    <mergeCell ref="F506:G506"/>
    <mergeCell ref="H502:I502"/>
    <mergeCell ref="B501:E501"/>
    <mergeCell ref="B502:E502"/>
    <mergeCell ref="H507:I507"/>
    <mergeCell ref="H508:I508"/>
    <mergeCell ref="H558:I558"/>
    <mergeCell ref="B540:F540"/>
    <mergeCell ref="B541:F541"/>
    <mergeCell ref="H629:I629"/>
    <mergeCell ref="H504:I504"/>
    <mergeCell ref="F509:G509"/>
    <mergeCell ref="B636:E636"/>
    <mergeCell ref="H581:I581"/>
    <mergeCell ref="B414:C414"/>
    <mergeCell ref="F442:G442"/>
    <mergeCell ref="F441:G441"/>
    <mergeCell ref="J437:K437"/>
    <mergeCell ref="H441:I441"/>
    <mergeCell ref="B441:E441"/>
    <mergeCell ref="B418:C418"/>
    <mergeCell ref="B420:C420"/>
    <mergeCell ref="B425:C425"/>
    <mergeCell ref="J450:K450"/>
    <mergeCell ref="B451:E451"/>
    <mergeCell ref="F448:G448"/>
    <mergeCell ref="H445:I445"/>
    <mergeCell ref="B508:E508"/>
    <mergeCell ref="H509:I509"/>
    <mergeCell ref="J509:K509"/>
    <mergeCell ref="B493:E493"/>
    <mergeCell ref="J486:K486"/>
    <mergeCell ref="H486:I486"/>
    <mergeCell ref="J495:K495"/>
    <mergeCell ref="J497:K497"/>
    <mergeCell ref="J494:K494"/>
    <mergeCell ref="F485:G485"/>
    <mergeCell ref="J496:K496"/>
    <mergeCell ref="J506:K506"/>
    <mergeCell ref="J507:K507"/>
    <mergeCell ref="H493:I493"/>
    <mergeCell ref="J501:K501"/>
    <mergeCell ref="J503:K503"/>
    <mergeCell ref="F504:G504"/>
    <mergeCell ref="J500:K500"/>
    <mergeCell ref="F500:G500"/>
    <mergeCell ref="F496:G496"/>
    <mergeCell ref="F508:G508"/>
    <mergeCell ref="F502:G502"/>
    <mergeCell ref="B556:F556"/>
    <mergeCell ref="B558:F558"/>
    <mergeCell ref="H559:I559"/>
    <mergeCell ref="B560:F560"/>
    <mergeCell ref="A562:L562"/>
    <mergeCell ref="A577:L577"/>
    <mergeCell ref="H618:I618"/>
    <mergeCell ref="F614:G614"/>
    <mergeCell ref="F615:G615"/>
    <mergeCell ref="B608:F608"/>
    <mergeCell ref="F617:G617"/>
    <mergeCell ref="H500:I500"/>
    <mergeCell ref="B498:E498"/>
    <mergeCell ref="H600:I600"/>
    <mergeCell ref="H557:I557"/>
    <mergeCell ref="J603:K603"/>
    <mergeCell ref="J600:K600"/>
    <mergeCell ref="H605:I605"/>
    <mergeCell ref="H602:I602"/>
    <mergeCell ref="H585:I585"/>
    <mergeCell ref="J616:K616"/>
    <mergeCell ref="J608:K608"/>
    <mergeCell ref="J606:K606"/>
    <mergeCell ref="F505:G505"/>
    <mergeCell ref="F517:G517"/>
    <mergeCell ref="F616:G616"/>
    <mergeCell ref="H608:I608"/>
    <mergeCell ref="H615:I615"/>
    <mergeCell ref="B505:E505"/>
    <mergeCell ref="B607:F607"/>
    <mergeCell ref="F611:G611"/>
    <mergeCell ref="B604:F604"/>
    <mergeCell ref="B509:E509"/>
    <mergeCell ref="J560:K560"/>
    <mergeCell ref="J558:K558"/>
    <mergeCell ref="F637:G637"/>
    <mergeCell ref="H587:I587"/>
    <mergeCell ref="J605:K605"/>
    <mergeCell ref="B605:F605"/>
    <mergeCell ref="B606:F606"/>
    <mergeCell ref="B631:E631"/>
    <mergeCell ref="H579:I579"/>
    <mergeCell ref="H510:I510"/>
    <mergeCell ref="F510:G510"/>
    <mergeCell ref="B510:E510"/>
    <mergeCell ref="F511:G511"/>
    <mergeCell ref="F513:G513"/>
    <mergeCell ref="F519:G519"/>
    <mergeCell ref="J554:K554"/>
    <mergeCell ref="J516:K516"/>
    <mergeCell ref="H550:I551"/>
    <mergeCell ref="B549:F549"/>
    <mergeCell ref="B550:F550"/>
    <mergeCell ref="H517:I517"/>
    <mergeCell ref="H519:I519"/>
    <mergeCell ref="F518:G518"/>
    <mergeCell ref="J517:K517"/>
    <mergeCell ref="J585:K585"/>
    <mergeCell ref="H511:I511"/>
    <mergeCell ref="F634:G634"/>
    <mergeCell ref="F635:G635"/>
    <mergeCell ref="J622:K622"/>
    <mergeCell ref="F618:G618"/>
    <mergeCell ref="B599:F599"/>
    <mergeCell ref="H611:I611"/>
    <mergeCell ref="J586:K586"/>
    <mergeCell ref="H553:I553"/>
    <mergeCell ref="J553:K553"/>
    <mergeCell ref="H580:I580"/>
    <mergeCell ref="P470:T471"/>
    <mergeCell ref="B492:E492"/>
    <mergeCell ref="B372:F372"/>
    <mergeCell ref="H372:I372"/>
    <mergeCell ref="B407:C407"/>
    <mergeCell ref="F410:G410"/>
    <mergeCell ref="H405:I405"/>
    <mergeCell ref="H434:I434"/>
    <mergeCell ref="F497:G497"/>
    <mergeCell ref="H411:I411"/>
    <mergeCell ref="H410:I410"/>
    <mergeCell ref="J410:K410"/>
    <mergeCell ref="H435:I435"/>
    <mergeCell ref="B405:C405"/>
    <mergeCell ref="H505:I505"/>
    <mergeCell ref="J505:K505"/>
    <mergeCell ref="A490:L490"/>
    <mergeCell ref="F499:G499"/>
    <mergeCell ref="F493:G493"/>
    <mergeCell ref="H488:I488"/>
    <mergeCell ref="J482:K482"/>
    <mergeCell ref="F482:G482"/>
    <mergeCell ref="A461:A462"/>
    <mergeCell ref="B618:E618"/>
    <mergeCell ref="P276:T277"/>
    <mergeCell ref="B494:E494"/>
    <mergeCell ref="J388:K388"/>
    <mergeCell ref="H479:I479"/>
    <mergeCell ref="J479:K479"/>
    <mergeCell ref="J387:K387"/>
    <mergeCell ref="F400:G400"/>
    <mergeCell ref="J361:K361"/>
    <mergeCell ref="J483:K483"/>
    <mergeCell ref="J472:K472"/>
    <mergeCell ref="H472:I472"/>
    <mergeCell ref="B475:E475"/>
    <mergeCell ref="H482:I482"/>
    <mergeCell ref="J489:K489"/>
    <mergeCell ref="B483:E483"/>
    <mergeCell ref="B484:E484"/>
    <mergeCell ref="H483:I483"/>
    <mergeCell ref="B476:E476"/>
    <mergeCell ref="B477:E477"/>
    <mergeCell ref="A457:L457"/>
    <mergeCell ref="B458:E458"/>
    <mergeCell ref="F458:G458"/>
    <mergeCell ref="H458:I458"/>
    <mergeCell ref="J458:K458"/>
    <mergeCell ref="B459:E459"/>
    <mergeCell ref="F459:G459"/>
    <mergeCell ref="H459:I459"/>
    <mergeCell ref="J459:K459"/>
    <mergeCell ref="B460:E460"/>
    <mergeCell ref="F460:G460"/>
    <mergeCell ref="H460:I460"/>
    <mergeCell ref="J460:K460"/>
    <mergeCell ref="O442:R442"/>
    <mergeCell ref="A456:L456"/>
    <mergeCell ref="F447:G447"/>
    <mergeCell ref="H447:I447"/>
    <mergeCell ref="J447:K447"/>
    <mergeCell ref="B444:E444"/>
    <mergeCell ref="H451:I451"/>
    <mergeCell ref="B449:E449"/>
    <mergeCell ref="F449:G449"/>
    <mergeCell ref="J445:K445"/>
    <mergeCell ref="B442:E442"/>
    <mergeCell ref="F451:G451"/>
    <mergeCell ref="J446:K446"/>
    <mergeCell ref="B447:E447"/>
    <mergeCell ref="J451:K451"/>
    <mergeCell ref="J444:K444"/>
    <mergeCell ref="A455:L455"/>
    <mergeCell ref="H442:I442"/>
    <mergeCell ref="F446:G446"/>
    <mergeCell ref="H446:I446"/>
    <mergeCell ref="B446:E446"/>
    <mergeCell ref="B445:E445"/>
    <mergeCell ref="H450:I450"/>
    <mergeCell ref="B443:E443"/>
    <mergeCell ref="F443:G443"/>
    <mergeCell ref="B482:E482"/>
    <mergeCell ref="F503:G503"/>
    <mergeCell ref="B503:E503"/>
    <mergeCell ref="B500:E500"/>
    <mergeCell ref="F492:G492"/>
    <mergeCell ref="F483:G483"/>
    <mergeCell ref="F498:G498"/>
    <mergeCell ref="H498:I498"/>
    <mergeCell ref="J498:K498"/>
    <mergeCell ref="J485:K485"/>
    <mergeCell ref="J487:K487"/>
    <mergeCell ref="H501:I501"/>
    <mergeCell ref="F501:G501"/>
    <mergeCell ref="B497:E497"/>
    <mergeCell ref="H497:I497"/>
    <mergeCell ref="F494:G494"/>
    <mergeCell ref="F465:G465"/>
    <mergeCell ref="H465:I465"/>
    <mergeCell ref="J465:K465"/>
    <mergeCell ref="C499:E499"/>
    <mergeCell ref="H499:I499"/>
    <mergeCell ref="H503:I503"/>
    <mergeCell ref="F478:G478"/>
    <mergeCell ref="H487:I487"/>
    <mergeCell ref="F471:G471"/>
    <mergeCell ref="B480:E480"/>
    <mergeCell ref="F480:G480"/>
    <mergeCell ref="J480:K480"/>
    <mergeCell ref="B479:E479"/>
    <mergeCell ref="H476:I476"/>
    <mergeCell ref="F484:G484"/>
    <mergeCell ref="A468:L468"/>
    <mergeCell ref="J511:K511"/>
    <mergeCell ref="B552:F552"/>
    <mergeCell ref="F507:G507"/>
    <mergeCell ref="B511:E511"/>
    <mergeCell ref="B520:E520"/>
    <mergeCell ref="H554:I554"/>
    <mergeCell ref="H514:I514"/>
    <mergeCell ref="J519:K519"/>
    <mergeCell ref="A526:L526"/>
    <mergeCell ref="B539:F539"/>
    <mergeCell ref="B514:E514"/>
    <mergeCell ref="J528:K528"/>
    <mergeCell ref="B542:F542"/>
    <mergeCell ref="J518:K518"/>
    <mergeCell ref="B521:E521"/>
    <mergeCell ref="F521:G521"/>
    <mergeCell ref="H515:I515"/>
    <mergeCell ref="B518:E518"/>
    <mergeCell ref="J514:K514"/>
    <mergeCell ref="J513:K513"/>
    <mergeCell ref="B551:F551"/>
    <mergeCell ref="H513:I513"/>
    <mergeCell ref="B513:E513"/>
    <mergeCell ref="B543:F543"/>
    <mergeCell ref="B507:E507"/>
    <mergeCell ref="F515:G515"/>
    <mergeCell ref="B522:E522"/>
    <mergeCell ref="B527:F527"/>
    <mergeCell ref="J543:K543"/>
    <mergeCell ref="J548:K548"/>
    <mergeCell ref="B579:F579"/>
    <mergeCell ref="F512:G512"/>
    <mergeCell ref="J515:K515"/>
    <mergeCell ref="J512:K512"/>
    <mergeCell ref="B533:F533"/>
    <mergeCell ref="H533:I533"/>
    <mergeCell ref="J533:K533"/>
    <mergeCell ref="J520:K520"/>
    <mergeCell ref="H520:I520"/>
    <mergeCell ref="H522:I522"/>
    <mergeCell ref="B537:F537"/>
    <mergeCell ref="B538:F538"/>
    <mergeCell ref="H516:I516"/>
    <mergeCell ref="B528:F528"/>
    <mergeCell ref="J602:K602"/>
    <mergeCell ref="J581:K581"/>
    <mergeCell ref="J583:K583"/>
    <mergeCell ref="J580:K580"/>
    <mergeCell ref="J601:K601"/>
    <mergeCell ref="H518:I518"/>
    <mergeCell ref="H512:I512"/>
    <mergeCell ref="J579:K579"/>
    <mergeCell ref="B581:F581"/>
    <mergeCell ref="J595:K595"/>
    <mergeCell ref="J584:K584"/>
    <mergeCell ref="B587:F587"/>
    <mergeCell ref="B583:F583"/>
    <mergeCell ref="B586:F586"/>
    <mergeCell ref="B597:F597"/>
    <mergeCell ref="B598:F598"/>
    <mergeCell ref="B571:F571"/>
    <mergeCell ref="H571:I571"/>
    <mergeCell ref="H604:I604"/>
    <mergeCell ref="H560:I560"/>
    <mergeCell ref="H582:I582"/>
    <mergeCell ref="J589:K589"/>
    <mergeCell ref="J587:K587"/>
    <mergeCell ref="B613:E613"/>
    <mergeCell ref="H617:I617"/>
    <mergeCell ref="B615:E615"/>
    <mergeCell ref="J612:K612"/>
    <mergeCell ref="B624:E624"/>
    <mergeCell ref="B625:E625"/>
    <mergeCell ref="B626:E626"/>
    <mergeCell ref="H646:I646"/>
    <mergeCell ref="F646:G646"/>
    <mergeCell ref="J632:K632"/>
    <mergeCell ref="H656:I656"/>
    <mergeCell ref="H658:I658"/>
    <mergeCell ref="H657:I657"/>
    <mergeCell ref="J647:K647"/>
    <mergeCell ref="F619:G619"/>
    <mergeCell ref="J618:K618"/>
    <mergeCell ref="J619:K619"/>
    <mergeCell ref="J624:K624"/>
    <mergeCell ref="J625:K625"/>
    <mergeCell ref="F623:G623"/>
    <mergeCell ref="B637:E637"/>
    <mergeCell ref="J656:K656"/>
    <mergeCell ref="J648:K648"/>
    <mergeCell ref="B650:E650"/>
    <mergeCell ref="B651:E651"/>
    <mergeCell ref="B652:E652"/>
    <mergeCell ref="F653:G653"/>
    <mergeCell ref="J630:K630"/>
    <mergeCell ref="B646:E646"/>
    <mergeCell ref="F642:G642"/>
    <mergeCell ref="F647:G647"/>
    <mergeCell ref="B656:E656"/>
    <mergeCell ref="B640:E640"/>
    <mergeCell ref="B641:E641"/>
    <mergeCell ref="B648:E648"/>
    <mergeCell ref="F654:G654"/>
    <mergeCell ref="H654:I654"/>
    <mergeCell ref="B654:E654"/>
    <mergeCell ref="F660:G660"/>
    <mergeCell ref="J639:K639"/>
    <mergeCell ref="H647:I647"/>
    <mergeCell ref="H648:I648"/>
    <mergeCell ref="H642:I642"/>
    <mergeCell ref="F656:G656"/>
    <mergeCell ref="H631:I631"/>
    <mergeCell ref="F632:G632"/>
    <mergeCell ref="H632:I632"/>
    <mergeCell ref="B643:E643"/>
    <mergeCell ref="J655:K655"/>
    <mergeCell ref="F650:G650"/>
    <mergeCell ref="F651:G651"/>
    <mergeCell ref="F645:G645"/>
    <mergeCell ref="B660:E660"/>
    <mergeCell ref="F655:G655"/>
    <mergeCell ref="B642:E642"/>
    <mergeCell ref="F643:G643"/>
    <mergeCell ref="J654:K654"/>
    <mergeCell ref="H659:I659"/>
    <mergeCell ref="J640:K640"/>
    <mergeCell ref="P637:U644"/>
    <mergeCell ref="J631:K631"/>
    <mergeCell ref="H643:I643"/>
    <mergeCell ref="B632:E632"/>
    <mergeCell ref="B653:E653"/>
    <mergeCell ref="J642:K642"/>
    <mergeCell ref="H639:I639"/>
    <mergeCell ref="H655:I655"/>
    <mergeCell ref="B645:E645"/>
    <mergeCell ref="H644:I644"/>
    <mergeCell ref="H645:I645"/>
    <mergeCell ref="J644:K644"/>
    <mergeCell ref="J645:K645"/>
    <mergeCell ref="F641:G641"/>
    <mergeCell ref="H737:I737"/>
    <mergeCell ref="B736:E736"/>
    <mergeCell ref="H694:I694"/>
    <mergeCell ref="F726:G726"/>
    <mergeCell ref="F633:G633"/>
    <mergeCell ref="H680:I680"/>
    <mergeCell ref="H682:I682"/>
    <mergeCell ref="J682:K682"/>
    <mergeCell ref="B680:E680"/>
    <mergeCell ref="H678:I678"/>
    <mergeCell ref="H677:I677"/>
    <mergeCell ref="B676:E676"/>
    <mergeCell ref="B683:E683"/>
    <mergeCell ref="A675:L675"/>
    <mergeCell ref="F674:G674"/>
    <mergeCell ref="J689:K689"/>
    <mergeCell ref="B691:E691"/>
    <mergeCell ref="B716:E716"/>
    <mergeCell ref="B718:E718"/>
    <mergeCell ref="H719:I719"/>
    <mergeCell ref="J736:K736"/>
    <mergeCell ref="J720:K720"/>
    <mergeCell ref="B750:E750"/>
    <mergeCell ref="F659:G659"/>
    <mergeCell ref="F631:G631"/>
    <mergeCell ref="H640:I640"/>
    <mergeCell ref="B634:E634"/>
    <mergeCell ref="B635:E635"/>
    <mergeCell ref="F733:G733"/>
    <mergeCell ref="B720:E720"/>
    <mergeCell ref="F717:G717"/>
    <mergeCell ref="J708:K708"/>
    <mergeCell ref="J723:K723"/>
    <mergeCell ref="H758:I758"/>
    <mergeCell ref="F710:G710"/>
    <mergeCell ref="F724:G724"/>
    <mergeCell ref="F725:G725"/>
    <mergeCell ref="B749:E749"/>
    <mergeCell ref="A744:L744"/>
    <mergeCell ref="H729:I729"/>
    <mergeCell ref="H707:I707"/>
    <mergeCell ref="J704:K704"/>
    <mergeCell ref="J705:K705"/>
    <mergeCell ref="J701:K701"/>
    <mergeCell ref="J702:K702"/>
    <mergeCell ref="F708:G708"/>
    <mergeCell ref="H714:I714"/>
    <mergeCell ref="J691:K691"/>
    <mergeCell ref="J687:K687"/>
    <mergeCell ref="F689:G689"/>
    <mergeCell ref="B802:E802"/>
    <mergeCell ref="B801:E801"/>
    <mergeCell ref="B773:E773"/>
    <mergeCell ref="B782:E782"/>
    <mergeCell ref="F782:G782"/>
    <mergeCell ref="F628:G628"/>
    <mergeCell ref="H625:I625"/>
    <mergeCell ref="H613:I613"/>
    <mergeCell ref="H759:I759"/>
    <mergeCell ref="B708:E708"/>
    <mergeCell ref="J709:K709"/>
    <mergeCell ref="J700:K700"/>
    <mergeCell ref="J693:K693"/>
    <mergeCell ref="F692:G692"/>
    <mergeCell ref="H690:I690"/>
    <mergeCell ref="J692:K692"/>
    <mergeCell ref="H661:I661"/>
    <mergeCell ref="H663:I663"/>
    <mergeCell ref="B655:E655"/>
    <mergeCell ref="J646:K646"/>
    <mergeCell ref="J649:K649"/>
    <mergeCell ref="F644:G644"/>
    <mergeCell ref="J658:K658"/>
    <mergeCell ref="H701:I701"/>
    <mergeCell ref="A745:L745"/>
    <mergeCell ref="J716:K716"/>
    <mergeCell ref="B748:E748"/>
    <mergeCell ref="F748:G748"/>
    <mergeCell ref="B737:E737"/>
    <mergeCell ref="H734:I734"/>
    <mergeCell ref="J706:K706"/>
    <mergeCell ref="F709:G709"/>
    <mergeCell ref="J802:K802"/>
    <mergeCell ref="F816:G816"/>
    <mergeCell ref="H790:I790"/>
    <mergeCell ref="A783:L783"/>
    <mergeCell ref="B784:E784"/>
    <mergeCell ref="H766:I766"/>
    <mergeCell ref="J759:K759"/>
    <mergeCell ref="B727:E727"/>
    <mergeCell ref="F723:G723"/>
    <mergeCell ref="B729:E729"/>
    <mergeCell ref="B721:E721"/>
    <mergeCell ref="F916:G916"/>
    <mergeCell ref="J909:K909"/>
    <mergeCell ref="J769:K769"/>
    <mergeCell ref="B769:E769"/>
    <mergeCell ref="B797:E797"/>
    <mergeCell ref="H793:I793"/>
    <mergeCell ref="J793:K793"/>
    <mergeCell ref="H776:I776"/>
    <mergeCell ref="B794:E794"/>
    <mergeCell ref="F794:G794"/>
    <mergeCell ref="B800:E800"/>
    <mergeCell ref="H768:I768"/>
    <mergeCell ref="F781:G781"/>
    <mergeCell ref="H770:I770"/>
    <mergeCell ref="B777:E777"/>
    <mergeCell ref="J781:K781"/>
    <mergeCell ref="J777:K777"/>
    <mergeCell ref="J790:K790"/>
    <mergeCell ref="F799:G799"/>
    <mergeCell ref="H773:I773"/>
    <mergeCell ref="H789:I789"/>
    <mergeCell ref="O965:Q966"/>
    <mergeCell ref="A935:L935"/>
    <mergeCell ref="O929:Q936"/>
    <mergeCell ref="F831:G831"/>
    <mergeCell ref="J830:K830"/>
    <mergeCell ref="H819:I819"/>
    <mergeCell ref="H829:I829"/>
    <mergeCell ref="J821:K821"/>
    <mergeCell ref="H832:I832"/>
    <mergeCell ref="B828:E828"/>
    <mergeCell ref="J832:K832"/>
    <mergeCell ref="H828:I828"/>
    <mergeCell ref="J828:K828"/>
    <mergeCell ref="J837:K837"/>
    <mergeCell ref="B833:E833"/>
    <mergeCell ref="H837:I837"/>
    <mergeCell ref="J827:K827"/>
    <mergeCell ref="H909:I909"/>
    <mergeCell ref="B910:E910"/>
    <mergeCell ref="H911:I911"/>
    <mergeCell ref="F821:G821"/>
    <mergeCell ref="B821:E821"/>
    <mergeCell ref="B953:E953"/>
    <mergeCell ref="F953:G953"/>
    <mergeCell ref="H953:I953"/>
    <mergeCell ref="J953:K953"/>
    <mergeCell ref="F954:G954"/>
    <mergeCell ref="H954:I954"/>
    <mergeCell ref="B957:E957"/>
    <mergeCell ref="F957:G957"/>
    <mergeCell ref="H945:I945"/>
    <mergeCell ref="J945:K945"/>
    <mergeCell ref="F765:G765"/>
    <mergeCell ref="F768:G768"/>
    <mergeCell ref="J775:K775"/>
    <mergeCell ref="B774:E774"/>
    <mergeCell ref="H800:I800"/>
    <mergeCell ref="H801:I801"/>
    <mergeCell ref="F802:G802"/>
    <mergeCell ref="H802:I802"/>
    <mergeCell ref="H913:I913"/>
    <mergeCell ref="B909:E909"/>
    <mergeCell ref="J910:K910"/>
    <mergeCell ref="H917:I917"/>
    <mergeCell ref="J917:K917"/>
    <mergeCell ref="F824:G824"/>
    <mergeCell ref="B825:E825"/>
    <mergeCell ref="B826:E826"/>
    <mergeCell ref="J823:K823"/>
    <mergeCell ref="F914:G914"/>
    <mergeCell ref="F795:G795"/>
    <mergeCell ref="H795:I795"/>
    <mergeCell ref="J815:K815"/>
    <mergeCell ref="J816:K816"/>
    <mergeCell ref="J817:K817"/>
    <mergeCell ref="F777:G777"/>
    <mergeCell ref="J778:K778"/>
    <mergeCell ref="B789:E789"/>
    <mergeCell ref="J814:K814"/>
    <mergeCell ref="B793:E793"/>
    <mergeCell ref="B804:E804"/>
    <mergeCell ref="F801:G801"/>
    <mergeCell ref="F804:G804"/>
    <mergeCell ref="F779:G779"/>
    <mergeCell ref="O297:S297"/>
    <mergeCell ref="B517:E517"/>
    <mergeCell ref="A466:L466"/>
    <mergeCell ref="O654:R657"/>
    <mergeCell ref="F909:G909"/>
    <mergeCell ref="J829:K829"/>
    <mergeCell ref="F826:G826"/>
    <mergeCell ref="H823:I823"/>
    <mergeCell ref="J826:K826"/>
    <mergeCell ref="H815:I815"/>
    <mergeCell ref="H824:I824"/>
    <mergeCell ref="F817:G817"/>
    <mergeCell ref="H817:I817"/>
    <mergeCell ref="B827:E827"/>
    <mergeCell ref="F827:G827"/>
    <mergeCell ref="H827:I827"/>
    <mergeCell ref="H818:I818"/>
    <mergeCell ref="J818:K818"/>
    <mergeCell ref="J800:K800"/>
    <mergeCell ref="F766:G766"/>
    <mergeCell ref="B795:E795"/>
    <mergeCell ref="O492:S492"/>
    <mergeCell ref="O386:T386"/>
    <mergeCell ref="O300:R300"/>
    <mergeCell ref="J789:K789"/>
    <mergeCell ref="F805:G805"/>
    <mergeCell ref="H805:I805"/>
    <mergeCell ref="J796:K796"/>
    <mergeCell ref="B815:E815"/>
    <mergeCell ref="B816:E816"/>
    <mergeCell ref="B817:E817"/>
    <mergeCell ref="F815:G815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52" fitToHeight="0" orientation="portrait" r:id="rId1"/>
  <headerFooter differentFirst="1">
    <oddHeader>&amp;R&amp;P</oddHeader>
  </headerFooter>
  <rowBreaks count="15" manualBreakCount="15">
    <brk id="138" max="16383" man="1"/>
    <brk id="205" max="11" man="1"/>
    <brk id="261" max="11" man="1"/>
    <brk id="310" max="11" man="1"/>
    <brk id="368" max="11" man="1"/>
    <brk id="429" max="11" man="1"/>
    <brk id="490" max="11" man="1"/>
    <brk id="562" max="11" man="1"/>
    <brk id="609" max="11" man="1"/>
    <brk id="672" max="11" man="1"/>
    <brk id="745" max="11" man="1"/>
    <brk id="810" max="11" man="1"/>
    <brk id="866" max="11" man="1"/>
    <brk id="935" max="11" man="1"/>
    <brk id="991" max="11" man="1"/>
  </rowBreaks>
  <colBreaks count="1" manualBreakCount="1">
    <brk id="14" max="1048575" man="1"/>
  </colBreaks>
  <drawing r:id="rId2"/>
  <legacyDrawing r:id="rId3"/>
  <oleObjects>
    <mc:AlternateContent xmlns:mc="http://schemas.openxmlformats.org/markup-compatibility/2006">
      <mc:Choice Requires="x14">
        <oleObject progId="Word.Picture.8" shapeId="1025" r:id="rId4">
          <objectPr defaultSize="0" autoPict="0" r:id="rId5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objectPr>
        </oleObject>
      </mc:Choice>
      <mc:Fallback>
        <oleObject progId="Word.Picture.8" shapeId="1025" r:id="rId4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ТДНМР</vt:lpstr>
      <vt:lpstr>ТДНМР!Область_печати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mutovina</dc:creator>
  <cp:lastModifiedBy>Алексеева Алена Валерьевна</cp:lastModifiedBy>
  <cp:lastPrinted>2024-10-03T07:19:56Z</cp:lastPrinted>
  <dcterms:created xsi:type="dcterms:W3CDTF">2018-11-26T02:01:13Z</dcterms:created>
  <dcterms:modified xsi:type="dcterms:W3CDTF">2024-10-03T07:20:19Z</dcterms:modified>
</cp:coreProperties>
</file>