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8.2016" sheetId="1" r:id="rId1"/>
  </sheets>
  <definedNames>
    <definedName name="_xlnm.Print_Area" localSheetId="0">'на 01.08.2016'!$A$1:$E$68</definedName>
  </definedNames>
  <calcPr fullCalcOnLoad="1"/>
</workbook>
</file>

<file path=xl/sharedStrings.xml><?xml version="1.0" encoding="utf-8"?>
<sst xmlns="http://schemas.openxmlformats.org/spreadsheetml/2006/main" count="70" uniqueCount="69">
  <si>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</si>
  <si>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</si>
  <si>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</si>
  <si>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</si>
  <si>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</si>
  <si>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</si>
  <si>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</si>
  <si>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</si>
  <si>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</si>
  <si>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</si>
  <si>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</si>
  <si>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</si>
  <si>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</si>
  <si>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</si>
  <si>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</si>
  <si>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</si>
  <si>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</si>
  <si>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</si>
  <si>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</si>
  <si>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</si>
  <si>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</si>
  <si>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</si>
  <si>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</si>
  <si>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</si>
  <si>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</si>
  <si>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</si>
  <si>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</si>
  <si>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</si>
  <si>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</si>
  <si>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</si>
  <si>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</si>
  <si>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</si>
  <si>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</si>
  <si>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</si>
  <si>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</si>
  <si>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</si>
  <si>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</si>
  <si>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</si>
  <si>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</si>
  <si>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</si>
  <si>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</si>
  <si>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</si>
  <si>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</si>
  <si>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</si>
  <si>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</si>
  <si>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</si>
  <si>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</si>
  <si>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</si>
  <si>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</si>
  <si>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</si>
  <si>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</si>
  <si>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</si>
  <si>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</si>
  <si>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</si>
  <si>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</si>
  <si>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</si>
  <si>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</si>
  <si>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Судебная система</t>
  </si>
  <si>
    <t>Уточненный план на 2016 год</t>
  </si>
  <si>
    <t>Социальное обслуживание населения</t>
  </si>
  <si>
    <t>Водное хозяйство</t>
  </si>
  <si>
    <t>Здравоохранение</t>
  </si>
  <si>
    <t>Другие вопросы в области здравоохранения</t>
  </si>
  <si>
    <t>Массовый спорт</t>
  </si>
  <si>
    <t>Обеспечение пожарной безопасности</t>
  </si>
  <si>
    <t>Благоустройство</t>
  </si>
  <si>
    <t>Другие вопросы в области жилищно-коммунального хозяйства</t>
  </si>
  <si>
    <t>по состоянию на 01.08.2016</t>
  </si>
  <si>
    <t>Охрана объектов растительного и животного мира и среды их обитания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</si>
</sst>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\.00;&quot;&quot;;&quot;&quot;"/>
    <numFmt numFmtId="166" formatCode="#,##0.00;[Red]\-#,##0.00;0.00"/>
    <numFmt numFmtId="167" formatCode="00.0.0000"/>
    <numFmt numFmtId="168" formatCode="00\.00\.00;&quot;&quot;;00\.00\.00"/>
    <numFmt numFmtId="169" formatCode="000;&quot;&quot;;&quot;&quot;"/>
    <numFmt numFmtId="170" formatCode="00\.00\.00"/>
    <numFmt numFmtId="171" formatCode="0000"/>
    <numFmt numFmtId="172" formatCode="#,##0.00_ ;[Red]\-#,##0.0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  <numFmt numFmtId="181" formatCode="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6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64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6" fillId="0" borderId="0" xfId="52" applyNumberFormat="1" applyFont="1" applyFill="1" applyAlignment="1">
      <alignment horizontal="center" vertical="center" wrapText="1"/>
      <protection/>
    </xf>
    <xf numFmtId="165" fontId="6" fillId="0" borderId="10" xfId="54" applyNumberFormat="1" applyFont="1" applyFill="1" applyBorder="1" applyAlignment="1" applyProtection="1">
      <alignment horizontal="center" vertical="center"/>
      <protection hidden="1"/>
    </xf>
    <xf numFmtId="166" fontId="6" fillId="0" borderId="10" xfId="54" applyNumberFormat="1" applyFont="1" applyFill="1" applyBorder="1" applyAlignment="1" applyProtection="1">
      <alignment horizontal="right" vertical="center"/>
      <protection hidden="1"/>
    </xf>
    <xf numFmtId="165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166" fontId="14" fillId="0" borderId="10" xfId="53" applyNumberFormat="1" applyFont="1" applyFill="1" applyBorder="1" applyAlignment="1" applyProtection="1">
      <alignment horizontal="right" vertical="center"/>
      <protection hidden="1"/>
    </xf>
    <xf numFmtId="166" fontId="14" fillId="0" borderId="10" xfId="55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0" fontId="6" fillId="32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32" borderId="11" xfId="52" applyNumberFormat="1" applyFont="1" applyFill="1" applyBorder="1" applyAlignment="1" applyProtection="1">
      <alignment horizontal="center" vertical="center" wrapText="1"/>
      <protection hidden="1"/>
    </xf>
    <xf numFmtId="172" fontId="6" fillId="32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32" borderId="11" xfId="52" applyNumberFormat="1" applyFont="1" applyFill="1" applyBorder="1" applyAlignment="1">
      <alignment horizontal="right" vertical="center" wrapText="1"/>
      <protection/>
    </xf>
    <xf numFmtId="0" fontId="4" fillId="32" borderId="0" xfId="52" applyFont="1" applyFill="1" applyAlignment="1">
      <alignment horizontal="center" vertical="center" wrapText="1"/>
      <protection/>
    </xf>
    <xf numFmtId="164" fontId="15" fillId="0" borderId="12" xfId="56" applyNumberFormat="1" applyFont="1" applyFill="1" applyBorder="1" applyAlignment="1" applyProtection="1">
      <alignment horizontal="left" vertical="top" wrapText="1"/>
      <protection hidden="1"/>
    </xf>
    <xf numFmtId="164" fontId="15" fillId="0" borderId="13" xfId="56" applyNumberFormat="1" applyFont="1" applyFill="1" applyBorder="1" applyAlignment="1" applyProtection="1">
      <alignment horizontal="left" vertical="top" wrapText="1"/>
      <protection hidden="1"/>
    </xf>
    <xf numFmtId="0" fontId="16" fillId="0" borderId="11" xfId="56" applyNumberFormat="1" applyFont="1" applyFill="1" applyBorder="1" applyAlignment="1" applyProtection="1">
      <alignment horizontal="center" vertical="center"/>
      <protection hidden="1"/>
    </xf>
    <xf numFmtId="0" fontId="14" fillId="0" borderId="14" xfId="56" applyNumberFormat="1" applyFont="1" applyFill="1" applyBorder="1" applyAlignment="1" applyProtection="1">
      <alignment horizontal="left" vertical="top" wrapText="1"/>
      <protection hidden="1"/>
    </xf>
    <xf numFmtId="164" fontId="15" fillId="0" borderId="15" xfId="56" applyNumberFormat="1" applyFont="1" applyFill="1" applyBorder="1" applyAlignment="1" applyProtection="1">
      <alignment horizontal="left" vertical="top" wrapText="1"/>
      <protection hidden="1"/>
    </xf>
    <xf numFmtId="164" fontId="15" fillId="0" borderId="16" xfId="56" applyNumberFormat="1" applyFont="1" applyFill="1" applyBorder="1" applyAlignment="1" applyProtection="1">
      <alignment horizontal="left" vertical="top" wrapText="1"/>
      <protection hidden="1"/>
    </xf>
    <xf numFmtId="170" fontId="14" fillId="0" borderId="10" xfId="56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Font="1" applyFill="1" applyBorder="1" applyAlignment="1">
      <alignment horizontal="center" vertical="center" wrapText="1"/>
      <protection/>
    </xf>
    <xf numFmtId="169" fontId="14" fillId="0" borderId="17" xfId="56" applyNumberFormat="1" applyFont="1" applyFill="1" applyBorder="1" applyAlignment="1" applyProtection="1">
      <alignment horizontal="center" vertical="center"/>
      <protection hidden="1"/>
    </xf>
    <xf numFmtId="165" fontId="14" fillId="0" borderId="0" xfId="56" applyNumberFormat="1" applyFont="1" applyFill="1" applyBorder="1" applyAlignment="1" applyProtection="1">
      <alignment horizontal="center" vertical="center"/>
      <protection hidden="1"/>
    </xf>
    <xf numFmtId="166" fontId="14" fillId="0" borderId="0" xfId="56" applyNumberFormat="1" applyFont="1" applyFill="1" applyBorder="1" applyAlignment="1" applyProtection="1">
      <alignment horizontal="right" vertical="center"/>
      <protection hidden="1"/>
    </xf>
    <xf numFmtId="165" fontId="15" fillId="0" borderId="0" xfId="56" applyNumberFormat="1" applyFont="1" applyFill="1" applyBorder="1" applyAlignment="1" applyProtection="1">
      <alignment horizontal="center" vertical="center"/>
      <protection hidden="1"/>
    </xf>
    <xf numFmtId="166" fontId="15" fillId="0" borderId="0" xfId="56" applyNumberFormat="1" applyFont="1" applyFill="1" applyBorder="1" applyAlignment="1" applyProtection="1">
      <alignment horizontal="right" vertical="center"/>
      <protection hidden="1"/>
    </xf>
    <xf numFmtId="0" fontId="16" fillId="0" borderId="0" xfId="56" applyNumberFormat="1" applyFont="1" applyFill="1" applyBorder="1" applyAlignment="1" applyProtection="1">
      <alignment horizontal="center" vertical="center"/>
      <protection hidden="1"/>
    </xf>
    <xf numFmtId="166" fontId="15" fillId="0" borderId="0" xfId="56" applyNumberFormat="1" applyFont="1" applyFill="1" applyBorder="1" applyAlignment="1" applyProtection="1">
      <alignment/>
      <protection hidden="1"/>
    </xf>
    <xf numFmtId="164" fontId="15" fillId="0" borderId="13" xfId="56" applyNumberFormat="1" applyFont="1" applyFill="1" applyBorder="1" applyAlignment="1" applyProtection="1">
      <alignment horizontal="left" vertical="top" wrapText="1"/>
      <protection hidden="1"/>
    </xf>
    <xf numFmtId="164" fontId="15" fillId="0" borderId="12" xfId="56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4" fontId="6" fillId="32" borderId="10" xfId="52" applyNumberFormat="1" applyFont="1" applyFill="1" applyBorder="1" applyAlignment="1">
      <alignment horizontal="right" vertical="center" wrapText="1"/>
      <protection/>
    </xf>
    <xf numFmtId="10" fontId="6" fillId="32" borderId="10" xfId="52" applyNumberFormat="1" applyFont="1" applyFill="1" applyBorder="1" applyAlignment="1">
      <alignment horizontal="right" vertical="center" wrapText="1"/>
      <protection/>
    </xf>
    <xf numFmtId="4" fontId="4" fillId="32" borderId="10" xfId="52" applyNumberFormat="1" applyFont="1" applyFill="1" applyBorder="1" applyAlignment="1">
      <alignment horizontal="right" vertical="center" wrapText="1"/>
      <protection/>
    </xf>
    <xf numFmtId="4" fontId="9" fillId="32" borderId="10" xfId="0" applyNumberFormat="1" applyFont="1" applyFill="1" applyBorder="1" applyAlignment="1">
      <alignment horizontal="right" vertical="center"/>
    </xf>
    <xf numFmtId="10" fontId="4" fillId="32" borderId="10" xfId="52" applyNumberFormat="1" applyFont="1" applyFill="1" applyBorder="1" applyAlignment="1">
      <alignment horizontal="right" vertical="center" wrapText="1"/>
      <protection/>
    </xf>
    <xf numFmtId="4" fontId="11" fillId="32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3" width="16.00390625" style="2" bestFit="1" customWidth="1"/>
    <col min="4" max="4" width="19.28125" style="2" customWidth="1"/>
    <col min="5" max="5" width="11.28125" style="4" customWidth="1"/>
    <col min="6" max="6" width="15.421875" style="2" bestFit="1" customWidth="1"/>
    <col min="7" max="8" width="9.140625" style="2" hidden="1" customWidth="1"/>
    <col min="9" max="9" width="9.140625" style="2" customWidth="1"/>
    <col min="10" max="10" width="14.28125" style="2" customWidth="1"/>
    <col min="11" max="11" width="15.00390625" style="2" customWidth="1"/>
    <col min="12" max="16384" width="9.140625" style="2" customWidth="1"/>
  </cols>
  <sheetData>
    <row r="1" spans="1:5" ht="15">
      <c r="A1" s="55" t="s">
        <v>43</v>
      </c>
      <c r="B1" s="55"/>
      <c r="C1" s="55"/>
      <c r="D1" s="55"/>
      <c r="E1" s="55"/>
    </row>
    <row r="2" spans="1:5" ht="15">
      <c r="A2" s="55" t="s">
        <v>44</v>
      </c>
      <c r="B2" s="55"/>
      <c r="C2" s="55"/>
      <c r="D2" s="55"/>
      <c r="E2" s="55"/>
    </row>
    <row r="3" spans="1:5" ht="15">
      <c r="A3" s="55" t="s">
        <v>45</v>
      </c>
      <c r="B3" s="55"/>
      <c r="C3" s="55"/>
      <c r="D3" s="55"/>
      <c r="E3" s="55"/>
    </row>
    <row r="4" spans="1:5" ht="15">
      <c r="A4" s="55" t="s">
        <v>56</v>
      </c>
      <c r="B4" s="55"/>
      <c r="C4" s="55"/>
      <c r="D4" s="55"/>
      <c r="E4" s="55"/>
    </row>
    <row r="5" spans="1:5" ht="15">
      <c r="A5" s="1"/>
      <c r="B5" s="1"/>
      <c r="C5" s="1"/>
      <c r="D5" s="1"/>
      <c r="E5" s="1"/>
    </row>
    <row r="6" spans="1:5" ht="15">
      <c r="A6" s="54" t="s">
        <v>67</v>
      </c>
      <c r="B6" s="54"/>
      <c r="C6" s="54"/>
      <c r="D6" s="54"/>
      <c r="E6" s="54"/>
    </row>
    <row r="8" spans="1:5" ht="38.25">
      <c r="A8" s="5" t="s">
        <v>42</v>
      </c>
      <c r="B8" s="5" t="s">
        <v>46</v>
      </c>
      <c r="C8" s="5" t="s">
        <v>58</v>
      </c>
      <c r="D8" s="5" t="s">
        <v>47</v>
      </c>
      <c r="E8" s="6" t="s">
        <v>48</v>
      </c>
    </row>
    <row r="9" spans="1:5" s="8" customFormat="1" ht="12.75">
      <c r="A9" s="29" t="s">
        <v>49</v>
      </c>
      <c r="B9" s="5"/>
      <c r="C9" s="56">
        <f>C11+C12+C13</f>
        <v>7178480717.54</v>
      </c>
      <c r="D9" s="56">
        <f>D11+D12+D13</f>
        <v>3267243649.44</v>
      </c>
      <c r="E9" s="57">
        <f>D9/C9</f>
        <v>0.45514417019422665</v>
      </c>
    </row>
    <row r="10" spans="1:5" ht="12.75">
      <c r="A10" s="9" t="s">
        <v>50</v>
      </c>
      <c r="B10" s="30"/>
      <c r="C10" s="58"/>
      <c r="D10" s="59"/>
      <c r="E10" s="60"/>
    </row>
    <row r="11" spans="1:5" ht="12.75">
      <c r="A11" s="31" t="s">
        <v>51</v>
      </c>
      <c r="B11" s="30"/>
      <c r="C11" s="58">
        <v>631338616.53</v>
      </c>
      <c r="D11" s="61">
        <v>325786180</v>
      </c>
      <c r="E11" s="60">
        <f aca="true" t="shared" si="0" ref="E11:E66">D11/C11</f>
        <v>0.5160244779427638</v>
      </c>
    </row>
    <row r="12" spans="1:5" ht="12.75">
      <c r="A12" s="31" t="s">
        <v>52</v>
      </c>
      <c r="B12" s="30"/>
      <c r="C12" s="58">
        <v>175918999.9</v>
      </c>
      <c r="D12" s="61">
        <v>136952319.43</v>
      </c>
      <c r="E12" s="60">
        <f t="shared" si="0"/>
        <v>0.7784964643264778</v>
      </c>
    </row>
    <row r="13" spans="1:5" ht="12.75">
      <c r="A13" s="31" t="s">
        <v>53</v>
      </c>
      <c r="B13" s="30"/>
      <c r="C13" s="58">
        <v>6371223101.11</v>
      </c>
      <c r="D13" s="61">
        <v>2804505150.01</v>
      </c>
      <c r="E13" s="60">
        <f t="shared" si="0"/>
        <v>0.44018316506941924</v>
      </c>
    </row>
    <row r="14" spans="1:6" s="8" customFormat="1" ht="13.5" customHeight="1">
      <c r="A14" s="10" t="s">
        <v>54</v>
      </c>
      <c r="B14" s="11"/>
      <c r="C14" s="12">
        <f>C16+C25+C27+C30+C36+C41+C44+C49+C54+C60+C63+C65+C52</f>
        <v>7347670758.700001</v>
      </c>
      <c r="D14" s="12">
        <f>D16+D25+D27+D30+D36+D41+D44+D49+D54+D60+D63+D65+D52</f>
        <v>3317091308.64</v>
      </c>
      <c r="E14" s="7">
        <f t="shared" si="0"/>
        <v>0.45144800543932945</v>
      </c>
      <c r="F14" s="22"/>
    </row>
    <row r="15" spans="1:6" ht="12.75">
      <c r="A15" s="9" t="s">
        <v>50</v>
      </c>
      <c r="B15" s="13"/>
      <c r="C15" s="21"/>
      <c r="D15" s="21"/>
      <c r="E15" s="20"/>
      <c r="F15" s="26"/>
    </row>
    <row r="16" spans="1:11" s="8" customFormat="1" ht="12.75" customHeight="1">
      <c r="A16" s="14" t="s">
        <v>41</v>
      </c>
      <c r="B16" s="23">
        <v>100</v>
      </c>
      <c r="C16" s="24">
        <f>SUM(C17:C24)</f>
        <v>841291968.99</v>
      </c>
      <c r="D16" s="24">
        <f>SUM(D17:D24)</f>
        <v>395702361.55999994</v>
      </c>
      <c r="E16" s="7">
        <f>D16/C16</f>
        <v>0.4703508129705009</v>
      </c>
      <c r="G16" s="52"/>
      <c r="H16" s="53"/>
      <c r="I16" s="48"/>
      <c r="J16" s="49"/>
      <c r="K16" s="49"/>
    </row>
    <row r="17" spans="1:11" s="17" customFormat="1" ht="25.5" customHeight="1">
      <c r="A17" s="15" t="s">
        <v>40</v>
      </c>
      <c r="B17" s="25">
        <v>102</v>
      </c>
      <c r="C17" s="27">
        <v>1937455</v>
      </c>
      <c r="D17" s="27">
        <v>1360555.4</v>
      </c>
      <c r="E17" s="16">
        <f t="shared" si="0"/>
        <v>0.7022384519898526</v>
      </c>
      <c r="G17" s="52"/>
      <c r="H17" s="53"/>
      <c r="I17" s="48"/>
      <c r="J17" s="49"/>
      <c r="K17" s="49"/>
    </row>
    <row r="18" spans="1:11" s="17" customFormat="1" ht="38.25">
      <c r="A18" s="15" t="s">
        <v>39</v>
      </c>
      <c r="B18" s="25">
        <v>103</v>
      </c>
      <c r="C18" s="27">
        <v>71315482.45</v>
      </c>
      <c r="D18" s="27">
        <v>35808064.86</v>
      </c>
      <c r="E18" s="16">
        <f t="shared" si="0"/>
        <v>0.5021078681632055</v>
      </c>
      <c r="G18" s="52"/>
      <c r="H18" s="53"/>
      <c r="I18" s="48"/>
      <c r="J18" s="49"/>
      <c r="K18" s="49"/>
    </row>
    <row r="19" spans="1:11" s="17" customFormat="1" ht="38.25">
      <c r="A19" s="15" t="s">
        <v>38</v>
      </c>
      <c r="B19" s="25">
        <v>104</v>
      </c>
      <c r="C19" s="27">
        <v>123164468.33</v>
      </c>
      <c r="D19" s="27">
        <v>68993921.13</v>
      </c>
      <c r="E19" s="16">
        <f t="shared" si="0"/>
        <v>0.5601771522704222</v>
      </c>
      <c r="G19" s="52"/>
      <c r="H19" s="53"/>
      <c r="I19" s="48"/>
      <c r="J19" s="49"/>
      <c r="K19" s="49"/>
    </row>
    <row r="20" spans="1:11" s="17" customFormat="1" ht="12.75" customHeight="1">
      <c r="A20" s="15" t="s">
        <v>57</v>
      </c>
      <c r="B20" s="25">
        <v>105</v>
      </c>
      <c r="C20" s="27">
        <v>5000</v>
      </c>
      <c r="D20" s="27">
        <v>0</v>
      </c>
      <c r="E20" s="16">
        <f t="shared" si="0"/>
        <v>0</v>
      </c>
      <c r="G20" s="52"/>
      <c r="H20" s="53"/>
      <c r="I20" s="48"/>
      <c r="J20" s="49"/>
      <c r="K20" s="49"/>
    </row>
    <row r="21" spans="1:11" s="17" customFormat="1" ht="25.5">
      <c r="A21" s="15" t="s">
        <v>37</v>
      </c>
      <c r="B21" s="25">
        <v>106</v>
      </c>
      <c r="C21" s="27">
        <v>56742225.16</v>
      </c>
      <c r="D21" s="27">
        <v>33424633.919999998</v>
      </c>
      <c r="E21" s="16">
        <f t="shared" si="0"/>
        <v>0.5890610356881535</v>
      </c>
      <c r="G21" s="52"/>
      <c r="H21" s="53"/>
      <c r="I21" s="48"/>
      <c r="J21" s="49"/>
      <c r="K21" s="49"/>
    </row>
    <row r="22" spans="1:11" s="17" customFormat="1" ht="12.75" customHeight="1">
      <c r="A22" s="15" t="s">
        <v>36</v>
      </c>
      <c r="B22" s="25">
        <v>107</v>
      </c>
      <c r="C22" s="27">
        <v>11370382.82</v>
      </c>
      <c r="D22" s="27">
        <v>7169892.7299999995</v>
      </c>
      <c r="E22" s="16">
        <f t="shared" si="0"/>
        <v>0.6305761946192766</v>
      </c>
      <c r="G22" s="52"/>
      <c r="H22" s="53"/>
      <c r="I22" s="48"/>
      <c r="J22" s="49"/>
      <c r="K22" s="49"/>
    </row>
    <row r="23" spans="1:11" s="17" customFormat="1" ht="12.75" customHeight="1">
      <c r="A23" s="15" t="s">
        <v>35</v>
      </c>
      <c r="B23" s="25">
        <v>111</v>
      </c>
      <c r="C23" s="27">
        <v>7245452.75</v>
      </c>
      <c r="D23" s="27">
        <v>0</v>
      </c>
      <c r="E23" s="16">
        <f t="shared" si="0"/>
        <v>0</v>
      </c>
      <c r="G23" s="38"/>
      <c r="H23" s="37"/>
      <c r="I23" s="48"/>
      <c r="J23" s="49"/>
      <c r="K23" s="49"/>
    </row>
    <row r="24" spans="1:11" s="8" customFormat="1" ht="12.75" customHeight="1">
      <c r="A24" s="15" t="s">
        <v>34</v>
      </c>
      <c r="B24" s="25">
        <v>113</v>
      </c>
      <c r="C24" s="27">
        <v>569511502.48</v>
      </c>
      <c r="D24" s="27">
        <v>248945293.51999998</v>
      </c>
      <c r="E24" s="16">
        <f t="shared" si="0"/>
        <v>0.43712074722975836</v>
      </c>
      <c r="G24" s="38"/>
      <c r="H24" s="37"/>
      <c r="I24" s="48"/>
      <c r="J24" s="49"/>
      <c r="K24" s="49"/>
    </row>
    <row r="25" spans="1:11" s="17" customFormat="1" ht="12.75">
      <c r="A25" s="14" t="s">
        <v>33</v>
      </c>
      <c r="B25" s="23">
        <v>200</v>
      </c>
      <c r="C25" s="24">
        <f>C26</f>
        <v>8104300</v>
      </c>
      <c r="D25" s="24">
        <f>D26</f>
        <v>8104300</v>
      </c>
      <c r="E25" s="7">
        <f t="shared" si="0"/>
        <v>1</v>
      </c>
      <c r="G25" s="38"/>
      <c r="H25" s="37"/>
      <c r="I25" s="48"/>
      <c r="J25" s="49"/>
      <c r="K25" s="49"/>
    </row>
    <row r="26" spans="1:11" s="8" customFormat="1" ht="12.75" customHeight="1">
      <c r="A26" s="15" t="s">
        <v>32</v>
      </c>
      <c r="B26" s="25">
        <v>203</v>
      </c>
      <c r="C26" s="27">
        <v>8104300</v>
      </c>
      <c r="D26" s="27">
        <v>8104300</v>
      </c>
      <c r="E26" s="16">
        <f t="shared" si="0"/>
        <v>1</v>
      </c>
      <c r="G26" s="38"/>
      <c r="H26" s="37"/>
      <c r="I26" s="48"/>
      <c r="J26" s="49"/>
      <c r="K26" s="49"/>
    </row>
    <row r="27" spans="1:11" s="17" customFormat="1" ht="25.5" customHeight="1">
      <c r="A27" s="14" t="s">
        <v>31</v>
      </c>
      <c r="B27" s="23">
        <v>300</v>
      </c>
      <c r="C27" s="24">
        <f>C28+C29</f>
        <v>130492452.89</v>
      </c>
      <c r="D27" s="24">
        <f>D28+D29</f>
        <v>63695720.739999995</v>
      </c>
      <c r="E27" s="7">
        <f t="shared" si="0"/>
        <v>0.4881180430694561</v>
      </c>
      <c r="G27" s="38"/>
      <c r="H27" s="37"/>
      <c r="I27" s="48"/>
      <c r="J27" s="49"/>
      <c r="K27" s="49"/>
    </row>
    <row r="28" spans="1:11" s="8" customFormat="1" ht="25.5">
      <c r="A28" s="15" t="s">
        <v>30</v>
      </c>
      <c r="B28" s="25">
        <v>309</v>
      </c>
      <c r="C28" s="27">
        <v>130104652.89</v>
      </c>
      <c r="D28" s="27">
        <v>63307920.739999995</v>
      </c>
      <c r="E28" s="16">
        <f t="shared" si="0"/>
        <v>0.4865922880830799</v>
      </c>
      <c r="G28" s="38"/>
      <c r="H28" s="37"/>
      <c r="I28" s="48"/>
      <c r="J28" s="49"/>
      <c r="K28" s="49"/>
    </row>
    <row r="29" spans="1:11" s="8" customFormat="1" ht="12.75" customHeight="1">
      <c r="A29" s="15" t="s">
        <v>64</v>
      </c>
      <c r="B29" s="25">
        <v>310</v>
      </c>
      <c r="C29" s="27">
        <v>387800</v>
      </c>
      <c r="D29" s="27">
        <v>387800</v>
      </c>
      <c r="E29" s="16">
        <f t="shared" si="0"/>
        <v>1</v>
      </c>
      <c r="G29" s="38"/>
      <c r="H29" s="37"/>
      <c r="I29" s="48"/>
      <c r="J29" s="49"/>
      <c r="K29" s="49"/>
    </row>
    <row r="30" spans="1:11" s="17" customFormat="1" ht="12.75" customHeight="1">
      <c r="A30" s="14" t="s">
        <v>29</v>
      </c>
      <c r="B30" s="23">
        <v>400</v>
      </c>
      <c r="C30" s="24">
        <f>SUM(C31:C35)</f>
        <v>280515934.33</v>
      </c>
      <c r="D30" s="24">
        <f>SUM(D31:D35)</f>
        <v>110755852.50999999</v>
      </c>
      <c r="E30" s="7">
        <f t="shared" si="0"/>
        <v>0.3948290950905712</v>
      </c>
      <c r="I30" s="48"/>
      <c r="J30" s="49"/>
      <c r="K30" s="49"/>
    </row>
    <row r="31" spans="1:11" s="17" customFormat="1" ht="12.75" customHeight="1">
      <c r="A31" s="15" t="s">
        <v>28</v>
      </c>
      <c r="B31" s="25">
        <v>405</v>
      </c>
      <c r="C31" s="27">
        <v>1543100</v>
      </c>
      <c r="D31" s="27">
        <v>839280.75</v>
      </c>
      <c r="E31" s="16">
        <f t="shared" si="0"/>
        <v>0.5438926511567623</v>
      </c>
      <c r="I31" s="48"/>
      <c r="J31" s="49"/>
      <c r="K31" s="49"/>
    </row>
    <row r="32" spans="1:11" s="17" customFormat="1" ht="12.75">
      <c r="A32" s="15" t="s">
        <v>60</v>
      </c>
      <c r="B32" s="25">
        <v>406</v>
      </c>
      <c r="C32" s="27">
        <v>4271435</v>
      </c>
      <c r="D32" s="27">
        <v>4271435</v>
      </c>
      <c r="E32" s="16">
        <f t="shared" si="0"/>
        <v>1</v>
      </c>
      <c r="G32" s="43"/>
      <c r="H32" s="45"/>
      <c r="I32" s="48"/>
      <c r="J32" s="49"/>
      <c r="K32" s="49"/>
    </row>
    <row r="33" spans="1:11" s="17" customFormat="1" ht="12.75" customHeight="1">
      <c r="A33" s="15" t="s">
        <v>27</v>
      </c>
      <c r="B33" s="25">
        <v>408</v>
      </c>
      <c r="C33" s="27">
        <v>79980586.52</v>
      </c>
      <c r="D33" s="27">
        <v>31446613.580000002</v>
      </c>
      <c r="E33" s="16">
        <f t="shared" si="0"/>
        <v>0.3931780816853155</v>
      </c>
      <c r="G33" s="38"/>
      <c r="H33" s="37"/>
      <c r="I33" s="48"/>
      <c r="J33" s="49"/>
      <c r="K33" s="49"/>
    </row>
    <row r="34" spans="1:11" s="17" customFormat="1" ht="12.75" customHeight="1">
      <c r="A34" s="15" t="s">
        <v>26</v>
      </c>
      <c r="B34" s="25">
        <v>409</v>
      </c>
      <c r="C34" s="27">
        <v>71642030</v>
      </c>
      <c r="D34" s="27">
        <v>51524855.12</v>
      </c>
      <c r="E34" s="16">
        <f t="shared" si="0"/>
        <v>0.719198703889323</v>
      </c>
      <c r="G34" s="38"/>
      <c r="H34" s="37"/>
      <c r="I34" s="48"/>
      <c r="J34" s="49"/>
      <c r="K34" s="49"/>
    </row>
    <row r="35" spans="1:11" s="8" customFormat="1" ht="12.75" customHeight="1">
      <c r="A35" s="15" t="s">
        <v>25</v>
      </c>
      <c r="B35" s="25">
        <v>412</v>
      </c>
      <c r="C35" s="27">
        <v>123078782.81</v>
      </c>
      <c r="D35" s="27">
        <v>22673668.060000002</v>
      </c>
      <c r="E35" s="16">
        <f t="shared" si="0"/>
        <v>0.18422076935065199</v>
      </c>
      <c r="G35" s="38"/>
      <c r="H35" s="37"/>
      <c r="I35" s="48"/>
      <c r="J35" s="49"/>
      <c r="K35" s="49"/>
    </row>
    <row r="36" spans="1:11" s="17" customFormat="1" ht="12.75" customHeight="1">
      <c r="A36" s="14" t="s">
        <v>24</v>
      </c>
      <c r="B36" s="23">
        <v>500</v>
      </c>
      <c r="C36" s="24">
        <f>SUM(C37:C40)</f>
        <v>1208624432.73</v>
      </c>
      <c r="D36" s="24">
        <f>SUM(D37:D40)</f>
        <v>590664796.72</v>
      </c>
      <c r="E36" s="7">
        <f t="shared" si="0"/>
        <v>0.48870830402280246</v>
      </c>
      <c r="G36" s="38"/>
      <c r="H36" s="37"/>
      <c r="I36" s="48"/>
      <c r="J36" s="49"/>
      <c r="K36" s="49"/>
    </row>
    <row r="37" spans="1:11" s="17" customFormat="1" ht="12.75" customHeight="1">
      <c r="A37" s="15" t="s">
        <v>23</v>
      </c>
      <c r="B37" s="25">
        <v>501</v>
      </c>
      <c r="C37" s="27">
        <v>8583432.73</v>
      </c>
      <c r="D37" s="27">
        <v>0</v>
      </c>
      <c r="E37" s="16">
        <f t="shared" si="0"/>
        <v>0</v>
      </c>
      <c r="G37" s="38"/>
      <c r="H37" s="37"/>
      <c r="I37" s="48"/>
      <c r="J37" s="49"/>
      <c r="K37" s="49"/>
    </row>
    <row r="38" spans="1:11" s="17" customFormat="1" ht="12.75">
      <c r="A38" s="15" t="s">
        <v>22</v>
      </c>
      <c r="B38" s="25">
        <v>502</v>
      </c>
      <c r="C38" s="27">
        <v>1185934100</v>
      </c>
      <c r="D38" s="27">
        <v>590664796.72</v>
      </c>
      <c r="E38" s="16">
        <f t="shared" si="0"/>
        <v>0.49805870049608997</v>
      </c>
      <c r="G38" s="38"/>
      <c r="H38" s="37"/>
      <c r="I38" s="48"/>
      <c r="J38" s="49"/>
      <c r="K38" s="49"/>
    </row>
    <row r="39" spans="1:11" s="17" customFormat="1" ht="12.75" customHeight="1">
      <c r="A39" s="15" t="s">
        <v>65</v>
      </c>
      <c r="B39" s="25">
        <v>503</v>
      </c>
      <c r="C39" s="27">
        <v>2406900</v>
      </c>
      <c r="D39" s="27">
        <v>0</v>
      </c>
      <c r="E39" s="16">
        <f t="shared" si="0"/>
        <v>0</v>
      </c>
      <c r="G39" s="43"/>
      <c r="H39" s="45"/>
      <c r="I39" s="48"/>
      <c r="J39" s="49"/>
      <c r="K39" s="49"/>
    </row>
    <row r="40" spans="1:11" s="17" customFormat="1" ht="12.75" customHeight="1">
      <c r="A40" s="15" t="s">
        <v>66</v>
      </c>
      <c r="B40" s="25">
        <v>505</v>
      </c>
      <c r="C40" s="27">
        <v>11700000</v>
      </c>
      <c r="D40" s="27">
        <v>0</v>
      </c>
      <c r="E40" s="16">
        <f t="shared" si="0"/>
        <v>0</v>
      </c>
      <c r="G40" s="38"/>
      <c r="H40" s="37"/>
      <c r="I40" s="48"/>
      <c r="J40" s="49"/>
      <c r="K40" s="49"/>
    </row>
    <row r="41" spans="1:11" s="17" customFormat="1" ht="12.75" customHeight="1">
      <c r="A41" s="14" t="s">
        <v>21</v>
      </c>
      <c r="B41" s="23">
        <v>600</v>
      </c>
      <c r="C41" s="24">
        <f>C43+C42</f>
        <v>8304400</v>
      </c>
      <c r="D41" s="24">
        <f>D43+D42</f>
        <v>2347324.23</v>
      </c>
      <c r="E41" s="7">
        <f t="shared" si="0"/>
        <v>0.28266030417609944</v>
      </c>
      <c r="G41" s="38"/>
      <c r="H41" s="37"/>
      <c r="I41" s="48"/>
      <c r="J41" s="49"/>
      <c r="K41" s="49"/>
    </row>
    <row r="42" spans="1:11" s="17" customFormat="1" ht="12.75" customHeight="1">
      <c r="A42" s="15" t="s">
        <v>68</v>
      </c>
      <c r="B42" s="25">
        <v>603</v>
      </c>
      <c r="C42" s="27">
        <v>3400000</v>
      </c>
      <c r="D42" s="27">
        <v>0</v>
      </c>
      <c r="E42" s="16">
        <f t="shared" si="0"/>
        <v>0</v>
      </c>
      <c r="G42" s="38"/>
      <c r="H42" s="37"/>
      <c r="I42" s="48"/>
      <c r="J42" s="49"/>
      <c r="K42" s="49"/>
    </row>
    <row r="43" spans="1:11" s="8" customFormat="1" ht="12.75">
      <c r="A43" s="15" t="s">
        <v>20</v>
      </c>
      <c r="B43" s="25">
        <v>605</v>
      </c>
      <c r="C43" s="27">
        <v>4904400</v>
      </c>
      <c r="D43" s="27">
        <v>2347324.23</v>
      </c>
      <c r="E43" s="16">
        <f t="shared" si="0"/>
        <v>0.4786159836065574</v>
      </c>
      <c r="G43" s="38"/>
      <c r="H43" s="37"/>
      <c r="I43" s="48"/>
      <c r="J43" s="49"/>
      <c r="K43" s="49"/>
    </row>
    <row r="44" spans="1:11" s="17" customFormat="1" ht="12.75" customHeight="1">
      <c r="A44" s="14" t="s">
        <v>19</v>
      </c>
      <c r="B44" s="23">
        <v>700</v>
      </c>
      <c r="C44" s="24">
        <f>SUM(C45:C48)</f>
        <v>3171909636.9100003</v>
      </c>
      <c r="D44" s="24">
        <f>SUM(D45:D48)</f>
        <v>1583480171.1200001</v>
      </c>
      <c r="E44" s="7">
        <f t="shared" si="0"/>
        <v>0.49921982413805116</v>
      </c>
      <c r="G44" s="38"/>
      <c r="H44" s="37"/>
      <c r="I44" s="48"/>
      <c r="J44" s="49"/>
      <c r="K44" s="49"/>
    </row>
    <row r="45" spans="1:11" s="17" customFormat="1" ht="12.75" customHeight="1">
      <c r="A45" s="15" t="s">
        <v>18</v>
      </c>
      <c r="B45" s="25">
        <v>701</v>
      </c>
      <c r="C45" s="28">
        <v>726668430.1400001</v>
      </c>
      <c r="D45" s="28">
        <v>398230065.33</v>
      </c>
      <c r="E45" s="16">
        <f t="shared" si="0"/>
        <v>0.5480216957454405</v>
      </c>
      <c r="G45" s="38"/>
      <c r="H45" s="37"/>
      <c r="I45" s="48"/>
      <c r="J45" s="49"/>
      <c r="K45" s="49"/>
    </row>
    <row r="46" spans="1:11" s="17" customFormat="1" ht="12.75" customHeight="1">
      <c r="A46" s="15" t="s">
        <v>17</v>
      </c>
      <c r="B46" s="25">
        <v>702</v>
      </c>
      <c r="C46" s="28">
        <v>2135299387.38</v>
      </c>
      <c r="D46" s="28">
        <v>1012016352.6</v>
      </c>
      <c r="E46" s="16">
        <f t="shared" si="0"/>
        <v>0.4739458825217658</v>
      </c>
      <c r="G46" s="43"/>
      <c r="H46" s="45"/>
      <c r="I46" s="48"/>
      <c r="J46" s="49"/>
      <c r="K46" s="49"/>
    </row>
    <row r="47" spans="1:11" s="17" customFormat="1" ht="12.75" customHeight="1">
      <c r="A47" s="15" t="s">
        <v>16</v>
      </c>
      <c r="B47" s="25">
        <v>707</v>
      </c>
      <c r="C47" s="28">
        <v>80484792.81</v>
      </c>
      <c r="D47" s="28">
        <v>49033891.48</v>
      </c>
      <c r="E47" s="16">
        <f t="shared" si="0"/>
        <v>0.6092317538265152</v>
      </c>
      <c r="G47" s="38"/>
      <c r="H47" s="37"/>
      <c r="I47" s="48"/>
      <c r="J47" s="49"/>
      <c r="K47" s="49"/>
    </row>
    <row r="48" spans="1:11" s="8" customFormat="1" ht="12.75" customHeight="1">
      <c r="A48" s="15" t="s">
        <v>15</v>
      </c>
      <c r="B48" s="25">
        <v>709</v>
      </c>
      <c r="C48" s="28">
        <v>229457026.57999998</v>
      </c>
      <c r="D48" s="28">
        <v>124199861.71</v>
      </c>
      <c r="E48" s="16">
        <f t="shared" si="0"/>
        <v>0.5412772211039605</v>
      </c>
      <c r="G48" s="38"/>
      <c r="H48" s="37"/>
      <c r="I48" s="48"/>
      <c r="J48" s="49"/>
      <c r="K48" s="49"/>
    </row>
    <row r="49" spans="1:11" s="17" customFormat="1" ht="12.75">
      <c r="A49" s="14" t="s">
        <v>14</v>
      </c>
      <c r="B49" s="23">
        <v>800</v>
      </c>
      <c r="C49" s="24">
        <f>SUM(C50:C51)</f>
        <v>18248677</v>
      </c>
      <c r="D49" s="24">
        <f>SUM(D50:D51)</f>
        <v>7911691.79</v>
      </c>
      <c r="E49" s="7">
        <f t="shared" si="0"/>
        <v>0.4335487876737585</v>
      </c>
      <c r="G49" s="38"/>
      <c r="H49" s="37"/>
      <c r="I49" s="48"/>
      <c r="J49" s="49"/>
      <c r="K49" s="49"/>
    </row>
    <row r="50" spans="1:11" s="17" customFormat="1" ht="12.75" customHeight="1">
      <c r="A50" s="15" t="s">
        <v>13</v>
      </c>
      <c r="B50" s="25">
        <v>801</v>
      </c>
      <c r="C50" s="28">
        <v>10319020</v>
      </c>
      <c r="D50" s="28">
        <v>3665894</v>
      </c>
      <c r="E50" s="16">
        <f t="shared" si="0"/>
        <v>0.3552560223742177</v>
      </c>
      <c r="G50" s="43"/>
      <c r="H50" s="45"/>
      <c r="I50" s="48"/>
      <c r="J50" s="49"/>
      <c r="K50" s="49"/>
    </row>
    <row r="51" spans="1:11" s="8" customFormat="1" ht="12.75">
      <c r="A51" s="15" t="s">
        <v>12</v>
      </c>
      <c r="B51" s="25">
        <v>804</v>
      </c>
      <c r="C51" s="28">
        <v>7929657</v>
      </c>
      <c r="D51" s="28">
        <v>4245797.79</v>
      </c>
      <c r="E51" s="16">
        <f t="shared" si="0"/>
        <v>0.5354327166988433</v>
      </c>
      <c r="G51" s="38"/>
      <c r="H51" s="37"/>
      <c r="I51" s="48"/>
      <c r="J51" s="49"/>
      <c r="K51" s="49"/>
    </row>
    <row r="52" spans="1:11" s="8" customFormat="1" ht="12.75" customHeight="1">
      <c r="A52" s="14" t="s">
        <v>61</v>
      </c>
      <c r="B52" s="23">
        <v>900</v>
      </c>
      <c r="C52" s="24">
        <f>C53</f>
        <v>4978.1</v>
      </c>
      <c r="D52" s="24">
        <f>D53</f>
        <v>4043.44</v>
      </c>
      <c r="E52" s="7">
        <f t="shared" si="0"/>
        <v>0.8122456358851771</v>
      </c>
      <c r="G52" s="38"/>
      <c r="H52" s="37"/>
      <c r="I52" s="48"/>
      <c r="J52" s="49"/>
      <c r="K52" s="49"/>
    </row>
    <row r="53" spans="1:11" s="8" customFormat="1" ht="12.75">
      <c r="A53" s="15" t="s">
        <v>62</v>
      </c>
      <c r="B53" s="25">
        <v>909</v>
      </c>
      <c r="C53" s="28">
        <v>4978.1</v>
      </c>
      <c r="D53" s="28">
        <v>4043.44</v>
      </c>
      <c r="E53" s="16">
        <f t="shared" si="0"/>
        <v>0.8122456358851771</v>
      </c>
      <c r="G53" s="38"/>
      <c r="H53" s="37"/>
      <c r="I53" s="48"/>
      <c r="J53" s="49"/>
      <c r="K53" s="49"/>
    </row>
    <row r="54" spans="1:11" s="17" customFormat="1" ht="12.75" customHeight="1">
      <c r="A54" s="14" t="s">
        <v>11</v>
      </c>
      <c r="B54" s="23">
        <v>1000</v>
      </c>
      <c r="C54" s="24">
        <f>SUM(C55:C59)</f>
        <v>849656474.8</v>
      </c>
      <c r="D54" s="24">
        <f>SUM(D55:D59)</f>
        <v>185460767.18</v>
      </c>
      <c r="E54" s="7">
        <f t="shared" si="0"/>
        <v>0.2182773540608344</v>
      </c>
      <c r="G54" s="38"/>
      <c r="H54" s="37"/>
      <c r="I54" s="48"/>
      <c r="J54" s="49"/>
      <c r="K54" s="49"/>
    </row>
    <row r="55" spans="1:11" s="17" customFormat="1" ht="12.75" customHeight="1">
      <c r="A55" s="15" t="s">
        <v>10</v>
      </c>
      <c r="B55" s="25">
        <v>1001</v>
      </c>
      <c r="C55" s="28">
        <v>4194463</v>
      </c>
      <c r="D55" s="28">
        <v>990980.17</v>
      </c>
      <c r="E55" s="16">
        <f t="shared" si="0"/>
        <v>0.23625912780730216</v>
      </c>
      <c r="G55" s="38"/>
      <c r="H55" s="37"/>
      <c r="I55" s="48"/>
      <c r="J55" s="49"/>
      <c r="K55" s="49"/>
    </row>
    <row r="56" spans="1:11" s="17" customFormat="1" ht="12.75">
      <c r="A56" s="15" t="s">
        <v>59</v>
      </c>
      <c r="B56" s="25">
        <v>1002</v>
      </c>
      <c r="C56" s="28">
        <v>1760600</v>
      </c>
      <c r="D56" s="28">
        <v>0</v>
      </c>
      <c r="E56" s="16">
        <f t="shared" si="0"/>
        <v>0</v>
      </c>
      <c r="G56" s="43"/>
      <c r="H56" s="45"/>
      <c r="I56" s="48"/>
      <c r="J56" s="49"/>
      <c r="K56" s="49"/>
    </row>
    <row r="57" spans="1:11" s="17" customFormat="1" ht="12.75" customHeight="1">
      <c r="A57" s="15" t="s">
        <v>9</v>
      </c>
      <c r="B57" s="25">
        <v>1003</v>
      </c>
      <c r="C57" s="28">
        <v>777647711.8</v>
      </c>
      <c r="D57" s="28">
        <v>157170350.16</v>
      </c>
      <c r="E57" s="16">
        <f t="shared" si="0"/>
        <v>0.2021099628727796</v>
      </c>
      <c r="G57" s="38"/>
      <c r="H57" s="37"/>
      <c r="I57" s="48"/>
      <c r="J57" s="49"/>
      <c r="K57" s="49"/>
    </row>
    <row r="58" spans="1:11" s="17" customFormat="1" ht="12.75" customHeight="1">
      <c r="A58" s="15" t="s">
        <v>8</v>
      </c>
      <c r="B58" s="25">
        <v>1004</v>
      </c>
      <c r="C58" s="28">
        <v>21968900</v>
      </c>
      <c r="D58" s="28">
        <v>6537976.58</v>
      </c>
      <c r="E58" s="16">
        <f t="shared" si="0"/>
        <v>0.2976014538734302</v>
      </c>
      <c r="G58" s="38"/>
      <c r="H58" s="37"/>
      <c r="I58" s="48"/>
      <c r="J58" s="49"/>
      <c r="K58" s="49"/>
    </row>
    <row r="59" spans="1:11" s="8" customFormat="1" ht="12.75" customHeight="1">
      <c r="A59" s="15" t="s">
        <v>7</v>
      </c>
      <c r="B59" s="25">
        <v>1006</v>
      </c>
      <c r="C59" s="28">
        <v>44084800</v>
      </c>
      <c r="D59" s="28">
        <v>20761460.27</v>
      </c>
      <c r="E59" s="16">
        <f t="shared" si="0"/>
        <v>0.47094373276049795</v>
      </c>
      <c r="G59" s="38"/>
      <c r="H59" s="37"/>
      <c r="I59" s="48"/>
      <c r="J59" s="49"/>
      <c r="K59" s="49"/>
    </row>
    <row r="60" spans="1:11" s="17" customFormat="1" ht="12.75" customHeight="1">
      <c r="A60" s="14" t="s">
        <v>6</v>
      </c>
      <c r="B60" s="23">
        <v>1100</v>
      </c>
      <c r="C60" s="24">
        <f>C61+C62</f>
        <v>55250741.03</v>
      </c>
      <c r="D60" s="24">
        <f>D61+D62</f>
        <v>30994219.61</v>
      </c>
      <c r="E60" s="7">
        <f t="shared" si="0"/>
        <v>0.5609738264536721</v>
      </c>
      <c r="G60" s="43"/>
      <c r="H60" s="45"/>
      <c r="I60" s="48"/>
      <c r="J60" s="49"/>
      <c r="K60" s="49"/>
    </row>
    <row r="61" spans="1:11" s="17" customFormat="1" ht="12.75" customHeight="1">
      <c r="A61" s="15" t="s">
        <v>5</v>
      </c>
      <c r="B61" s="25">
        <v>1101</v>
      </c>
      <c r="C61" s="28">
        <v>49126589.03</v>
      </c>
      <c r="D61" s="28">
        <v>27908920</v>
      </c>
      <c r="E61" s="16">
        <f t="shared" si="0"/>
        <v>0.5681021326955334</v>
      </c>
      <c r="G61" s="38"/>
      <c r="H61" s="37"/>
      <c r="I61" s="48"/>
      <c r="J61" s="49"/>
      <c r="K61" s="49"/>
    </row>
    <row r="62" spans="1:11" s="17" customFormat="1" ht="12.75" customHeight="1">
      <c r="A62" s="15" t="s">
        <v>63</v>
      </c>
      <c r="B62" s="25">
        <v>1102</v>
      </c>
      <c r="C62" s="28">
        <v>6124152</v>
      </c>
      <c r="D62" s="28">
        <v>3085299.61</v>
      </c>
      <c r="E62" s="16">
        <f t="shared" si="0"/>
        <v>0.5037921348131137</v>
      </c>
      <c r="G62" s="38"/>
      <c r="H62" s="37"/>
      <c r="I62" s="48"/>
      <c r="J62" s="49"/>
      <c r="K62" s="49"/>
    </row>
    <row r="63" spans="1:11" s="17" customFormat="1" ht="12.75">
      <c r="A63" s="14" t="s">
        <v>4</v>
      </c>
      <c r="B63" s="23">
        <v>1200</v>
      </c>
      <c r="C63" s="24">
        <f>C64</f>
        <v>17565960.36</v>
      </c>
      <c r="D63" s="24">
        <f>D64</f>
        <v>11279729.75</v>
      </c>
      <c r="E63" s="7">
        <f t="shared" si="0"/>
        <v>0.6421356714253681</v>
      </c>
      <c r="G63" s="43"/>
      <c r="H63" s="45"/>
      <c r="I63" s="48"/>
      <c r="J63" s="49"/>
      <c r="K63" s="49"/>
    </row>
    <row r="64" spans="1:11" s="8" customFormat="1" ht="12.75" customHeight="1">
      <c r="A64" s="15" t="s">
        <v>3</v>
      </c>
      <c r="B64" s="25">
        <v>1202</v>
      </c>
      <c r="C64" s="28">
        <v>17565960.36</v>
      </c>
      <c r="D64" s="28">
        <v>11279729.75</v>
      </c>
      <c r="E64" s="16">
        <f t="shared" si="0"/>
        <v>0.6421356714253681</v>
      </c>
      <c r="G64" s="38"/>
      <c r="H64" s="37"/>
      <c r="I64" s="48"/>
      <c r="J64" s="49"/>
      <c r="K64" s="49"/>
    </row>
    <row r="65" spans="1:11" s="17" customFormat="1" ht="27.75" customHeight="1">
      <c r="A65" s="14" t="s">
        <v>2</v>
      </c>
      <c r="B65" s="23">
        <v>1400</v>
      </c>
      <c r="C65" s="24">
        <f>C66+C67</f>
        <v>757700801.56</v>
      </c>
      <c r="D65" s="24">
        <f>D66+D67</f>
        <v>326690329.99</v>
      </c>
      <c r="E65" s="7">
        <f t="shared" si="0"/>
        <v>0.4311600691425828</v>
      </c>
      <c r="G65" s="38"/>
      <c r="H65" s="37"/>
      <c r="I65" s="48"/>
      <c r="J65" s="49"/>
      <c r="K65" s="49"/>
    </row>
    <row r="66" spans="1:11" s="17" customFormat="1" ht="25.5">
      <c r="A66" s="15" t="s">
        <v>1</v>
      </c>
      <c r="B66" s="25">
        <v>1401</v>
      </c>
      <c r="C66" s="28">
        <v>32350400</v>
      </c>
      <c r="D66" s="28">
        <v>18871064.38</v>
      </c>
      <c r="E66" s="16">
        <f t="shared" si="0"/>
        <v>0.5833332626489934</v>
      </c>
      <c r="G66" s="38"/>
      <c r="H66" s="37"/>
      <c r="I66" s="48"/>
      <c r="J66" s="49"/>
      <c r="K66" s="49"/>
    </row>
    <row r="67" spans="1:11" s="8" customFormat="1" ht="12.75">
      <c r="A67" s="15" t="s">
        <v>0</v>
      </c>
      <c r="B67" s="25">
        <v>1403</v>
      </c>
      <c r="C67" s="28">
        <v>725350401.56</v>
      </c>
      <c r="D67" s="28">
        <v>307819265.61</v>
      </c>
      <c r="E67" s="16">
        <f>D67/C67</f>
        <v>0.4243731925259542</v>
      </c>
      <c r="G67" s="38"/>
      <c r="H67" s="37"/>
      <c r="I67" s="48"/>
      <c r="J67" s="49"/>
      <c r="K67" s="49"/>
    </row>
    <row r="68" spans="1:11" s="36" customFormat="1" ht="12.75" customHeight="1">
      <c r="A68" s="32" t="s">
        <v>55</v>
      </c>
      <c r="B68" s="33"/>
      <c r="C68" s="34">
        <f>C9-C14</f>
        <v>-169190041.1600008</v>
      </c>
      <c r="D68" s="34">
        <f>D9-D14</f>
        <v>-49847659.19999981</v>
      </c>
      <c r="E68" s="35">
        <f>D68/C68</f>
        <v>0.2946252560625571</v>
      </c>
      <c r="G68" s="38"/>
      <c r="H68" s="37"/>
      <c r="I68" s="50"/>
      <c r="J68" s="51"/>
      <c r="K68" s="51"/>
    </row>
    <row r="69" spans="1:11" ht="12.75" customHeight="1">
      <c r="A69" s="18"/>
      <c r="B69" s="19"/>
      <c r="C69" s="19"/>
      <c r="D69" s="19"/>
      <c r="G69" s="38"/>
      <c r="H69" s="37"/>
      <c r="J69" s="26"/>
      <c r="K69" s="26"/>
    </row>
    <row r="70" spans="1:11" ht="12.75">
      <c r="A70" s="2"/>
      <c r="E70" s="2"/>
      <c r="G70" s="43"/>
      <c r="H70" s="45"/>
      <c r="I70" s="46"/>
      <c r="J70" s="47"/>
      <c r="K70" s="47"/>
    </row>
    <row r="71" spans="1:11" ht="12.75" customHeight="1">
      <c r="A71" s="2"/>
      <c r="E71" s="2"/>
      <c r="G71" s="38"/>
      <c r="H71" s="37"/>
      <c r="I71" s="44"/>
      <c r="J71" s="44"/>
      <c r="K71" s="44"/>
    </row>
    <row r="72" spans="1:11" ht="12.75" customHeight="1">
      <c r="A72" s="2"/>
      <c r="E72" s="2"/>
      <c r="G72" s="38"/>
      <c r="H72" s="37"/>
      <c r="I72" s="44"/>
      <c r="J72" s="44"/>
      <c r="K72" s="44"/>
    </row>
    <row r="73" spans="1:11" ht="13.5" customHeight="1">
      <c r="A73" s="2"/>
      <c r="C73" s="26"/>
      <c r="D73" s="26"/>
      <c r="E73" s="2"/>
      <c r="G73" s="38"/>
      <c r="H73" s="37"/>
      <c r="I73" s="44"/>
      <c r="J73" s="44"/>
      <c r="K73" s="44"/>
    </row>
    <row r="74" spans="1:11" ht="12.75">
      <c r="A74" s="2"/>
      <c r="C74" s="26"/>
      <c r="D74" s="26"/>
      <c r="E74" s="2"/>
      <c r="G74" s="43"/>
      <c r="H74" s="45"/>
      <c r="I74" s="46"/>
      <c r="J74" s="47"/>
      <c r="K74" s="47"/>
    </row>
    <row r="75" spans="1:11" ht="12.75">
      <c r="A75" s="2"/>
      <c r="E75" s="2"/>
      <c r="G75" s="38"/>
      <c r="H75" s="37"/>
      <c r="I75" s="44"/>
      <c r="J75" s="44"/>
      <c r="K75" s="44"/>
    </row>
    <row r="76" spans="1:11" ht="12.75">
      <c r="A76" s="2"/>
      <c r="E76" s="2"/>
      <c r="G76" s="38"/>
      <c r="H76" s="37"/>
      <c r="I76" s="44"/>
      <c r="J76" s="44"/>
      <c r="K76" s="44"/>
    </row>
    <row r="77" spans="7:11" ht="12.75">
      <c r="G77" s="43"/>
      <c r="H77" s="45"/>
      <c r="I77" s="46"/>
      <c r="J77" s="47"/>
      <c r="K77" s="47"/>
    </row>
    <row r="78" spans="7:8" ht="12.75">
      <c r="G78" s="38"/>
      <c r="H78" s="37"/>
    </row>
    <row r="79" spans="7:8" ht="12.75">
      <c r="G79" s="38"/>
      <c r="H79" s="37"/>
    </row>
    <row r="80" spans="7:8" ht="13.5" thickBot="1">
      <c r="G80" s="42"/>
      <c r="H80" s="41"/>
    </row>
    <row r="81" spans="7:8" ht="12.75">
      <c r="G81" s="40"/>
      <c r="H81" s="39"/>
    </row>
  </sheetData>
  <sheetProtection/>
  <mergeCells count="12">
    <mergeCell ref="G17:H17"/>
    <mergeCell ref="G18:H18"/>
    <mergeCell ref="G19:H19"/>
    <mergeCell ref="G20:H20"/>
    <mergeCell ref="G21:H21"/>
    <mergeCell ref="G22:H22"/>
    <mergeCell ref="G16:H16"/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Сергей В. Скорин</cp:lastModifiedBy>
  <cp:lastPrinted>2015-06-17T02:11:59Z</cp:lastPrinted>
  <dcterms:created xsi:type="dcterms:W3CDTF">2015-04-02T06:39:16Z</dcterms:created>
  <dcterms:modified xsi:type="dcterms:W3CDTF">2016-10-12T04:47:59Z</dcterms:modified>
  <cp:category/>
  <cp:version/>
  <cp:contentType/>
  <cp:contentStatus/>
</cp:coreProperties>
</file>