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7735" windowHeight="15075" activeTab="0"/>
  </bookViews>
  <sheets>
    <sheet name="на 01.02.2020" sheetId="1" r:id="rId1"/>
  </sheets>
  <definedNames>
    <definedName name="_xlnm.Print_Area" localSheetId="0">'на 01.02.2020'!$A$1:$E$68</definedName>
  </definedNames>
  <calcPr fullCalcOnLoad="1"/>
</workbook>
</file>

<file path=xl/sharedStrings.xml><?xml version="1.0" encoding="utf-8"?>
<sst xmlns="http://schemas.openxmlformats.org/spreadsheetml/2006/main" count="70" uniqueCount="69">
  <si>
    <t>Прочие межбюджетные трансферты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</si>
  <si>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</si>
  <si>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Периодическая печать и издательства</t>
  </si>
  <si>
    <t>Средства массовой информации</t>
  </si>
  <si>
    <t>Физическая культура</t>
  </si>
  <si>
    <t>Физическая культура и спорт</t>
  </si>
  <si>
    <t>Другие вопросы в области социальной политики</t>
  </si>
  <si>
    <t>Охрана семьи и детства</t>
  </si>
  <si>
    <t>Социальное обеспечение населения</t>
  </si>
  <si>
    <t>Пенсионное обеспечение</t>
  </si>
  <si>
    <t>Социальная политика</t>
  </si>
  <si>
    <t>Другие вопросы в области культуры, кинематографии</t>
  </si>
  <si>
    <t>Культура</t>
  </si>
  <si>
    <t>Культура, кинематография</t>
  </si>
  <si>
    <t>Другие вопросы в области образования</t>
  </si>
  <si>
    <t>Общее образование</t>
  </si>
  <si>
    <t>Дошкольное образование</t>
  </si>
  <si>
    <t>Образование</t>
  </si>
  <si>
    <t>Другие вопросы в области охраны окружающей среды</t>
  </si>
  <si>
    <t>Охрана окружающей среды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</si>
  <si>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</si>
  <si>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</si>
  <si>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</si>
  <si>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</si>
  <si>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Дорожное хозяйство (дорожные фонды)</t>
  </si>
  <si>
    <t>Транспорт</t>
  </si>
  <si>
    <t>Сельское хозяйство и рыболовство</t>
  </si>
  <si>
    <t>Национальная экономика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</si>
  <si>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</si>
  <si>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</si>
  <si>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</si>
  <si>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</si>
  <si>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>Другие общегосударственные вопросы</t>
  </si>
  <si>
    <t>Резервные фонды</t>
  </si>
  <si>
    <t>Обеспечение проведения выборов и референдумов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</si>
  <si>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</si>
  <si>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</si>
  <si>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</si>
  <si>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</si>
  <si>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</si>
  <si>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Наименование показателя</t>
  </si>
  <si>
    <t>ЕЖЕМЕСЯЧНАЯ ИНФОРМАЦИЯ</t>
  </si>
  <si>
    <t xml:space="preserve">об исполнении бюджета Таймырского Долгано-Ненецкого муниципального района </t>
  </si>
  <si>
    <t xml:space="preserve">в разрезе налоговых, неналоговых доходов, безвозмездных поступлений, а такжде разделов и </t>
  </si>
  <si>
    <t>КБК</t>
  </si>
  <si>
    <t>% исп.</t>
  </si>
  <si>
    <t>ВСЕГО ДОХОДЫ</t>
  </si>
  <si>
    <t>в том числе:</t>
  </si>
  <si>
    <t>Налоговые доходы</t>
  </si>
  <si>
    <t>Неналоговые доходы</t>
  </si>
  <si>
    <t>Безвозмездные поступления</t>
  </si>
  <si>
    <t>ВСЕГО РАСХОДЫ</t>
  </si>
  <si>
    <t>ДЕФИЦИТ:</t>
  </si>
  <si>
    <t xml:space="preserve">подразделов классифкации расходов бюджетов </t>
  </si>
  <si>
    <t>Дополнительное образование детей</t>
  </si>
  <si>
    <t>Молодежная политика</t>
  </si>
  <si>
    <t>Массовый спорт</t>
  </si>
  <si>
    <t>Другие вопросы в области физической культуры и спорта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</si>
  <si>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</si>
  <si>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</si>
  <si>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Судебная система</t>
  </si>
  <si>
    <t>МЕЖБЮДЖЕТНЫЕ ТРАНСФЕРТЫ ОБЩЕГО ХАРАКТЕРА БЮДЖЕТАМ БЮДЖЕТНОЙ СИСТЕМЫ РОССИЙСКОЙ ФЕДЕРАЦИИ</t>
  </si>
  <si>
    <t>Исполнение</t>
  </si>
  <si>
    <t>Благоустройство</t>
  </si>
  <si>
    <t>Профессиональная подготовка, переподготовка и повышение квалификации</t>
  </si>
  <si>
    <t>по состоянию на 01.02.2020</t>
  </si>
  <si>
    <t>Уточненный план на 2020 год</t>
  </si>
  <si>
    <t>Обеспечение пожарной безопасности</t>
  </si>
  <si>
    <t>Другие вопросы в области жилищно-коммунального хозяйства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</si>
</sst>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00\.00;&quot;&quot;;&quot;&quot;"/>
    <numFmt numFmtId="174" formatCode="#,##0.00;[Red]\-#,##0.00;0.00"/>
    <numFmt numFmtId="175" formatCode="00.0.0000"/>
    <numFmt numFmtId="176" formatCode="00\.00\.00;&quot;&quot;;00\.00\.00"/>
    <numFmt numFmtId="177" formatCode="000;&quot;&quot;;&quot;&quot;"/>
    <numFmt numFmtId="178" formatCode="00\.00\.00"/>
    <numFmt numFmtId="179" formatCode="0000"/>
    <numFmt numFmtId="180" formatCode="#,##0.00_ ;[Red]\-#,##0.00\ 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b/>
      <sz val="11"/>
      <name val="Arial"/>
      <family val="2"/>
    </font>
    <font>
      <sz val="10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10"/>
      <name val="Arial Cyr"/>
      <family val="0"/>
    </font>
    <font>
      <b/>
      <sz val="10"/>
      <color indexed="8"/>
      <name val="Arial"/>
      <family val="2"/>
    </font>
    <font>
      <i/>
      <sz val="10"/>
      <name val="Arial Cyr"/>
      <family val="0"/>
    </font>
    <font>
      <i/>
      <sz val="10"/>
      <color indexed="8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3" fillId="0" borderId="0">
      <alignment/>
      <protection/>
    </xf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3" fillId="0" borderId="0" xfId="52" applyFont="1" applyFill="1" applyAlignment="1">
      <alignment horizontal="center" vertical="center" wrapText="1"/>
      <protection/>
    </xf>
    <xf numFmtId="0" fontId="4" fillId="0" borderId="0" xfId="52" applyFont="1" applyFill="1" applyAlignment="1">
      <alignment horizontal="center" vertical="center" wrapText="1"/>
      <protection/>
    </xf>
    <xf numFmtId="0" fontId="4" fillId="0" borderId="0" xfId="52" applyFont="1" applyFill="1" applyAlignment="1">
      <alignment horizontal="left" vertical="center" wrapText="1"/>
      <protection/>
    </xf>
    <xf numFmtId="10" fontId="4" fillId="0" borderId="0" xfId="52" applyNumberFormat="1" applyFont="1" applyFill="1" applyAlignment="1">
      <alignment horizontal="right" vertical="center" wrapText="1"/>
      <protection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10" fontId="6" fillId="0" borderId="10" xfId="52" applyNumberFormat="1" applyFont="1" applyFill="1" applyBorder="1" applyAlignment="1">
      <alignment horizontal="center" vertical="center" wrapText="1"/>
      <protection/>
    </xf>
    <xf numFmtId="10" fontId="6" fillId="0" borderId="10" xfId="52" applyNumberFormat="1" applyFont="1" applyFill="1" applyBorder="1" applyAlignment="1">
      <alignment horizontal="right" vertical="center" wrapText="1"/>
      <protection/>
    </xf>
    <xf numFmtId="0" fontId="6" fillId="0" borderId="0" xfId="52" applyFont="1" applyFill="1" applyAlignment="1">
      <alignment horizontal="center" vertical="center" wrapText="1"/>
      <protection/>
    </xf>
    <xf numFmtId="0" fontId="8" fillId="0" borderId="10" xfId="0" applyFont="1" applyFill="1" applyBorder="1" applyAlignment="1">
      <alignment vertical="center" wrapText="1"/>
    </xf>
    <xf numFmtId="172" fontId="6" fillId="0" borderId="10" xfId="52" applyNumberFormat="1" applyFont="1" applyFill="1" applyBorder="1" applyAlignment="1" applyProtection="1">
      <alignment horizontal="left" vertical="center" wrapText="1"/>
      <protection hidden="1"/>
    </xf>
    <xf numFmtId="173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2" applyNumberFormat="1" applyFont="1" applyFill="1" applyBorder="1" applyAlignment="1" applyProtection="1">
      <alignment horizontal="right" vertical="center" wrapText="1"/>
      <protection hidden="1"/>
    </xf>
    <xf numFmtId="173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172" fontId="6" fillId="0" borderId="10" xfId="52" applyNumberFormat="1" applyFont="1" applyFill="1" applyBorder="1" applyAlignment="1" applyProtection="1">
      <alignment horizontal="left" vertical="center" wrapText="1" indent="3"/>
      <protection hidden="1"/>
    </xf>
    <xf numFmtId="172" fontId="12" fillId="0" borderId="10" xfId="52" applyNumberFormat="1" applyFont="1" applyFill="1" applyBorder="1" applyAlignment="1" applyProtection="1">
      <alignment horizontal="left" vertical="center" wrapText="1" indent="3"/>
      <protection hidden="1"/>
    </xf>
    <xf numFmtId="10" fontId="12" fillId="0" borderId="10" xfId="52" applyNumberFormat="1" applyFont="1" applyFill="1" applyBorder="1" applyAlignment="1">
      <alignment horizontal="right" vertical="center" wrapText="1"/>
      <protection/>
    </xf>
    <xf numFmtId="0" fontId="12" fillId="0" borderId="0" xfId="52" applyFont="1" applyFill="1" applyAlignment="1">
      <alignment horizontal="center" vertical="center" wrapText="1"/>
      <protection/>
    </xf>
    <xf numFmtId="0" fontId="4" fillId="0" borderId="0" xfId="52" applyFont="1" applyFill="1" applyAlignment="1" applyProtection="1">
      <alignment horizontal="left" vertical="center" wrapText="1"/>
      <protection hidden="1"/>
    </xf>
    <xf numFmtId="0" fontId="4" fillId="0" borderId="0" xfId="52" applyFont="1" applyFill="1" applyAlignment="1" applyProtection="1">
      <alignment horizontal="center" vertical="center" wrapText="1"/>
      <protection hidden="1"/>
    </xf>
    <xf numFmtId="10" fontId="4" fillId="0" borderId="10" xfId="52" applyNumberFormat="1" applyFont="1" applyFill="1" applyBorder="1" applyAlignment="1">
      <alignment horizontal="right" vertical="center" wrapText="1"/>
      <protection/>
    </xf>
    <xf numFmtId="4" fontId="4" fillId="0" borderId="10" xfId="52" applyNumberFormat="1" applyFont="1" applyFill="1" applyBorder="1" applyAlignment="1" applyProtection="1">
      <alignment horizontal="right" vertical="center" wrapText="1"/>
      <protection hidden="1"/>
    </xf>
    <xf numFmtId="173" fontId="6" fillId="0" borderId="10" xfId="54" applyNumberFormat="1" applyFont="1" applyFill="1" applyBorder="1" applyAlignment="1" applyProtection="1">
      <alignment horizontal="center" vertical="center"/>
      <protection hidden="1"/>
    </xf>
    <xf numFmtId="174" fontId="6" fillId="0" borderId="10" xfId="54" applyNumberFormat="1" applyFont="1" applyFill="1" applyBorder="1" applyAlignment="1" applyProtection="1">
      <alignment horizontal="right" vertical="center"/>
      <protection hidden="1"/>
    </xf>
    <xf numFmtId="173" fontId="12" fillId="0" borderId="10" xfId="54" applyNumberFormat="1" applyFont="1" applyFill="1" applyBorder="1" applyAlignment="1" applyProtection="1">
      <alignment horizontal="center" vertical="center"/>
      <protection hidden="1"/>
    </xf>
    <xf numFmtId="4" fontId="4" fillId="0" borderId="0" xfId="52" applyNumberFormat="1" applyFont="1" applyFill="1" applyAlignment="1">
      <alignment horizontal="center" vertical="center" wrapText="1"/>
      <protection/>
    </xf>
    <xf numFmtId="0" fontId="6" fillId="0" borderId="11" xfId="52" applyNumberFormat="1" applyFont="1" applyFill="1" applyBorder="1" applyAlignment="1" applyProtection="1">
      <alignment horizontal="left" vertical="center" wrapText="1" indent="3"/>
      <protection hidden="1"/>
    </xf>
    <xf numFmtId="0" fontId="13" fillId="0" borderId="11" xfId="52" applyNumberFormat="1" applyFont="1" applyFill="1" applyBorder="1" applyAlignment="1" applyProtection="1">
      <alignment horizontal="center" vertical="center" wrapText="1"/>
      <protection hidden="1"/>
    </xf>
    <xf numFmtId="180" fontId="6" fillId="0" borderId="11" xfId="52" applyNumberFormat="1" applyFont="1" applyFill="1" applyBorder="1" applyAlignment="1" applyProtection="1">
      <alignment horizontal="right" vertical="center" wrapText="1"/>
      <protection hidden="1"/>
    </xf>
    <xf numFmtId="10" fontId="6" fillId="0" borderId="11" xfId="52" applyNumberFormat="1" applyFont="1" applyFill="1" applyBorder="1" applyAlignment="1">
      <alignment horizontal="right" vertical="center" wrapText="1"/>
      <protection/>
    </xf>
    <xf numFmtId="174" fontId="14" fillId="0" borderId="10" xfId="53" applyNumberFormat="1" applyFont="1" applyFill="1" applyBorder="1" applyAlignment="1" applyProtection="1">
      <alignment horizontal="right" vertical="center"/>
      <protection hidden="1"/>
    </xf>
    <xf numFmtId="174" fontId="14" fillId="0" borderId="10" xfId="55" applyNumberFormat="1" applyFont="1" applyFill="1" applyBorder="1" applyAlignment="1" applyProtection="1">
      <alignment horizontal="right" vertical="center"/>
      <protection hidden="1"/>
    </xf>
    <xf numFmtId="0" fontId="7" fillId="0" borderId="10" xfId="0" applyFont="1" applyFill="1" applyBorder="1" applyAlignment="1">
      <alignment vertical="center" wrapText="1"/>
    </xf>
    <xf numFmtId="0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10" fillId="0" borderId="10" xfId="0" applyFont="1" applyFill="1" applyBorder="1" applyAlignment="1">
      <alignment horizontal="left" vertical="center" wrapText="1" indent="3"/>
    </xf>
    <xf numFmtId="4" fontId="6" fillId="0" borderId="10" xfId="52" applyNumberFormat="1" applyFont="1" applyFill="1" applyBorder="1" applyAlignment="1">
      <alignment horizontal="right" vertical="center" wrapText="1"/>
      <protection/>
    </xf>
    <xf numFmtId="4" fontId="4" fillId="0" borderId="10" xfId="52" applyNumberFormat="1" applyFont="1" applyFill="1" applyBorder="1" applyAlignment="1">
      <alignment horizontal="right" vertical="center" wrapText="1"/>
      <protection/>
    </xf>
    <xf numFmtId="4" fontId="9" fillId="0" borderId="10" xfId="0" applyNumberFormat="1" applyFont="1" applyFill="1" applyBorder="1" applyAlignment="1">
      <alignment horizontal="right" vertical="center"/>
    </xf>
    <xf numFmtId="4" fontId="11" fillId="0" borderId="10" xfId="0" applyNumberFormat="1" applyFont="1" applyFill="1" applyBorder="1" applyAlignment="1">
      <alignment horizontal="right" vertical="center"/>
    </xf>
    <xf numFmtId="0" fontId="5" fillId="0" borderId="0" xfId="52" applyFont="1" applyFill="1" applyAlignment="1">
      <alignment horizontal="center" vertical="center" wrapText="1"/>
      <protection/>
    </xf>
    <xf numFmtId="0" fontId="3" fillId="0" borderId="0" xfId="52" applyFont="1" applyFill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4" xfId="55"/>
    <cellStyle name="Обычный 3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6"/>
  <sheetViews>
    <sheetView tabSelected="1" view="pageBreakPreview" zoomScaleSheetLayoutView="100" zoomScalePageLayoutView="0" workbookViewId="0" topLeftCell="A1">
      <selection activeCell="H66" sqref="H66"/>
    </sheetView>
  </sheetViews>
  <sheetFormatPr defaultColWidth="9.140625" defaultRowHeight="15"/>
  <cols>
    <col min="1" max="1" width="68.57421875" style="3" customWidth="1"/>
    <col min="2" max="2" width="6.28125" style="2" bestFit="1" customWidth="1"/>
    <col min="3" max="3" width="18.00390625" style="2" customWidth="1"/>
    <col min="4" max="4" width="16.00390625" style="2" bestFit="1" customWidth="1"/>
    <col min="5" max="5" width="8.57421875" style="4" customWidth="1"/>
    <col min="6" max="16384" width="9.140625" style="2" customWidth="1"/>
  </cols>
  <sheetData>
    <row r="1" spans="1:5" ht="15">
      <c r="A1" s="40" t="s">
        <v>41</v>
      </c>
      <c r="B1" s="40"/>
      <c r="C1" s="40"/>
      <c r="D1" s="40"/>
      <c r="E1" s="40"/>
    </row>
    <row r="2" spans="1:5" ht="15">
      <c r="A2" s="40" t="s">
        <v>42</v>
      </c>
      <c r="B2" s="40"/>
      <c r="C2" s="40"/>
      <c r="D2" s="40"/>
      <c r="E2" s="40"/>
    </row>
    <row r="3" spans="1:5" ht="15">
      <c r="A3" s="40" t="s">
        <v>43</v>
      </c>
      <c r="B3" s="40"/>
      <c r="C3" s="40"/>
      <c r="D3" s="40"/>
      <c r="E3" s="40"/>
    </row>
    <row r="4" spans="1:5" ht="15">
      <c r="A4" s="40" t="s">
        <v>53</v>
      </c>
      <c r="B4" s="40"/>
      <c r="C4" s="40"/>
      <c r="D4" s="40"/>
      <c r="E4" s="40"/>
    </row>
    <row r="5" spans="1:5" ht="15">
      <c r="A5" s="1"/>
      <c r="B5" s="1"/>
      <c r="C5" s="1"/>
      <c r="D5" s="1"/>
      <c r="E5" s="1"/>
    </row>
    <row r="6" spans="1:5" ht="15">
      <c r="A6" s="39" t="s">
        <v>65</v>
      </c>
      <c r="B6" s="39"/>
      <c r="C6" s="39"/>
      <c r="D6" s="39"/>
      <c r="E6" s="39"/>
    </row>
    <row r="8" spans="1:5" ht="25.5">
      <c r="A8" s="5" t="s">
        <v>40</v>
      </c>
      <c r="B8" s="5" t="s">
        <v>44</v>
      </c>
      <c r="C8" s="5" t="s">
        <v>66</v>
      </c>
      <c r="D8" s="5" t="s">
        <v>62</v>
      </c>
      <c r="E8" s="6" t="s">
        <v>45</v>
      </c>
    </row>
    <row r="9" spans="1:5" s="8" customFormat="1" ht="12.75">
      <c r="A9" s="32" t="s">
        <v>46</v>
      </c>
      <c r="B9" s="5"/>
      <c r="C9" s="35">
        <f>C11+C12+C13</f>
        <v>8245126384.58</v>
      </c>
      <c r="D9" s="35">
        <f>D11+D12+D13</f>
        <v>217350135.98999998</v>
      </c>
      <c r="E9" s="7">
        <f>D9/C9</f>
        <v>0.026361043585273268</v>
      </c>
    </row>
    <row r="10" spans="1:5" ht="12.75">
      <c r="A10" s="9" t="s">
        <v>47</v>
      </c>
      <c r="B10" s="33"/>
      <c r="C10" s="36"/>
      <c r="D10" s="37"/>
      <c r="E10" s="20"/>
    </row>
    <row r="11" spans="1:5" ht="12.75">
      <c r="A11" s="34" t="s">
        <v>48</v>
      </c>
      <c r="B11" s="33"/>
      <c r="C11" s="36">
        <v>1124218146.75</v>
      </c>
      <c r="D11" s="38">
        <v>136408917.23</v>
      </c>
      <c r="E11" s="20">
        <f aca="true" t="shared" si="0" ref="E11:E67">D11/C11</f>
        <v>0.12133669753005166</v>
      </c>
    </row>
    <row r="12" spans="1:5" ht="12.75">
      <c r="A12" s="34" t="s">
        <v>49</v>
      </c>
      <c r="B12" s="33"/>
      <c r="C12" s="36">
        <v>371395689.77000004</v>
      </c>
      <c r="D12" s="38">
        <v>35173384.36</v>
      </c>
      <c r="E12" s="20">
        <f t="shared" si="0"/>
        <v>0.09470595736257027</v>
      </c>
    </row>
    <row r="13" spans="1:5" ht="12.75">
      <c r="A13" s="34" t="s">
        <v>50</v>
      </c>
      <c r="B13" s="33"/>
      <c r="C13" s="36">
        <v>6749512548.06</v>
      </c>
      <c r="D13" s="38">
        <v>45767834.4</v>
      </c>
      <c r="E13" s="20">
        <f t="shared" si="0"/>
        <v>0.0067809095951906866</v>
      </c>
    </row>
    <row r="14" spans="1:5" s="8" customFormat="1" ht="13.5" customHeight="1">
      <c r="A14" s="10" t="s">
        <v>51</v>
      </c>
      <c r="B14" s="11"/>
      <c r="C14" s="12">
        <f>C16+C25+C27+C30+C35+C40+C42+C49+C52+C57+C61+C65+C63</f>
        <v>8415961363.43</v>
      </c>
      <c r="D14" s="12">
        <f>D16+D25+D27+D30+D35+D40+D42+D49+D52+D57+D61+D65+D63</f>
        <v>125917572.44</v>
      </c>
      <c r="E14" s="7">
        <f t="shared" si="0"/>
        <v>0.014961757427636427</v>
      </c>
    </row>
    <row r="15" spans="1:5" ht="12.75">
      <c r="A15" s="9" t="s">
        <v>47</v>
      </c>
      <c r="B15" s="13"/>
      <c r="C15" s="21"/>
      <c r="D15" s="21"/>
      <c r="E15" s="20"/>
    </row>
    <row r="16" spans="1:5" s="8" customFormat="1" ht="12.75">
      <c r="A16" s="14" t="s">
        <v>39</v>
      </c>
      <c r="B16" s="22">
        <v>100</v>
      </c>
      <c r="C16" s="23">
        <f>SUM(C17:C24)</f>
        <v>1032423185.95</v>
      </c>
      <c r="D16" s="23">
        <f>SUM(D17:D24)</f>
        <v>27265078.119999997</v>
      </c>
      <c r="E16" s="7">
        <f>D16/C16</f>
        <v>0.026408820037213343</v>
      </c>
    </row>
    <row r="17" spans="1:5" s="17" customFormat="1" ht="25.5">
      <c r="A17" s="15" t="s">
        <v>38</v>
      </c>
      <c r="B17" s="24">
        <v>102</v>
      </c>
      <c r="C17" s="30">
        <v>6926360.42</v>
      </c>
      <c r="D17" s="30">
        <v>215579</v>
      </c>
      <c r="E17" s="16">
        <f t="shared" si="0"/>
        <v>0.031124427105686192</v>
      </c>
    </row>
    <row r="18" spans="1:5" s="17" customFormat="1" ht="38.25">
      <c r="A18" s="15" t="s">
        <v>37</v>
      </c>
      <c r="B18" s="24">
        <v>103</v>
      </c>
      <c r="C18" s="30">
        <v>37987712.59</v>
      </c>
      <c r="D18" s="30">
        <v>2395242</v>
      </c>
      <c r="E18" s="16">
        <f t="shared" si="0"/>
        <v>0.06305307260407489</v>
      </c>
    </row>
    <row r="19" spans="1:5" s="17" customFormat="1" ht="38.25">
      <c r="A19" s="15" t="s">
        <v>36</v>
      </c>
      <c r="B19" s="24">
        <v>104</v>
      </c>
      <c r="C19" s="30">
        <v>160173996.23</v>
      </c>
      <c r="D19" s="30">
        <v>3347679.17</v>
      </c>
      <c r="E19" s="16">
        <f t="shared" si="0"/>
        <v>0.020900266265398905</v>
      </c>
    </row>
    <row r="20" spans="1:5" s="17" customFormat="1" ht="12.75">
      <c r="A20" s="15" t="s">
        <v>60</v>
      </c>
      <c r="B20" s="24">
        <v>105</v>
      </c>
      <c r="C20" s="30">
        <v>24900</v>
      </c>
      <c r="D20" s="30">
        <v>0</v>
      </c>
      <c r="E20" s="16"/>
    </row>
    <row r="21" spans="1:5" s="17" customFormat="1" ht="25.5">
      <c r="A21" s="15" t="s">
        <v>35</v>
      </c>
      <c r="B21" s="24">
        <v>106</v>
      </c>
      <c r="C21" s="30">
        <v>81342153.85</v>
      </c>
      <c r="D21" s="30">
        <v>4995437.28</v>
      </c>
      <c r="E21" s="16">
        <f t="shared" si="0"/>
        <v>0.06141265068062862</v>
      </c>
    </row>
    <row r="22" spans="1:5" s="17" customFormat="1" ht="12.75">
      <c r="A22" s="15" t="s">
        <v>34</v>
      </c>
      <c r="B22" s="24">
        <v>107</v>
      </c>
      <c r="C22" s="30">
        <v>8767089.23</v>
      </c>
      <c r="D22" s="30">
        <v>627819.4</v>
      </c>
      <c r="E22" s="16">
        <f t="shared" si="0"/>
        <v>0.07161092849969773</v>
      </c>
    </row>
    <row r="23" spans="1:5" s="17" customFormat="1" ht="12.75">
      <c r="A23" s="15" t="s">
        <v>33</v>
      </c>
      <c r="B23" s="24">
        <v>111</v>
      </c>
      <c r="C23" s="30">
        <v>15000000</v>
      </c>
      <c r="D23" s="30">
        <v>0</v>
      </c>
      <c r="E23" s="16">
        <f t="shared" si="0"/>
        <v>0</v>
      </c>
    </row>
    <row r="24" spans="1:5" s="8" customFormat="1" ht="12.75">
      <c r="A24" s="15" t="s">
        <v>32</v>
      </c>
      <c r="B24" s="24">
        <v>113</v>
      </c>
      <c r="C24" s="30">
        <v>722200973.63</v>
      </c>
      <c r="D24" s="30">
        <v>15683321.27</v>
      </c>
      <c r="E24" s="16">
        <f t="shared" si="0"/>
        <v>0.02171600682171736</v>
      </c>
    </row>
    <row r="25" spans="1:5" s="17" customFormat="1" ht="12.75">
      <c r="A25" s="14" t="s">
        <v>31</v>
      </c>
      <c r="B25" s="22">
        <v>200</v>
      </c>
      <c r="C25" s="23">
        <f>C26</f>
        <v>9031400</v>
      </c>
      <c r="D25" s="23">
        <f>D26</f>
        <v>0</v>
      </c>
      <c r="E25" s="7">
        <f t="shared" si="0"/>
        <v>0</v>
      </c>
    </row>
    <row r="26" spans="1:5" s="8" customFormat="1" ht="12.75">
      <c r="A26" s="15" t="s">
        <v>30</v>
      </c>
      <c r="B26" s="24">
        <v>203</v>
      </c>
      <c r="C26" s="30">
        <v>9031400</v>
      </c>
      <c r="D26" s="30">
        <v>0</v>
      </c>
      <c r="E26" s="16">
        <f t="shared" si="0"/>
        <v>0</v>
      </c>
    </row>
    <row r="27" spans="1:5" s="17" customFormat="1" ht="25.5">
      <c r="A27" s="14" t="s">
        <v>29</v>
      </c>
      <c r="B27" s="22">
        <v>300</v>
      </c>
      <c r="C27" s="23">
        <f>C28+C29</f>
        <v>167832277.51</v>
      </c>
      <c r="D27" s="23">
        <f>D28+D29</f>
        <v>3681071.1</v>
      </c>
      <c r="E27" s="7">
        <f t="shared" si="0"/>
        <v>0.021933034304326054</v>
      </c>
    </row>
    <row r="28" spans="1:5" s="8" customFormat="1" ht="25.5">
      <c r="A28" s="15" t="s">
        <v>28</v>
      </c>
      <c r="B28" s="24">
        <v>309</v>
      </c>
      <c r="C28" s="30">
        <v>166862792.51</v>
      </c>
      <c r="D28" s="30">
        <v>3681071.1</v>
      </c>
      <c r="E28" s="16">
        <f t="shared" si="0"/>
        <v>0.022060466834027098</v>
      </c>
    </row>
    <row r="29" spans="1:5" s="8" customFormat="1" ht="12.75">
      <c r="A29" s="15" t="s">
        <v>67</v>
      </c>
      <c r="B29" s="24">
        <v>310</v>
      </c>
      <c r="C29" s="30">
        <v>969485</v>
      </c>
      <c r="D29" s="30">
        <v>0</v>
      </c>
      <c r="E29" s="16"/>
    </row>
    <row r="30" spans="1:5" s="17" customFormat="1" ht="12.75">
      <c r="A30" s="14" t="s">
        <v>27</v>
      </c>
      <c r="B30" s="22">
        <v>400</v>
      </c>
      <c r="C30" s="23">
        <f>SUM(C31:C34)</f>
        <v>306387636.56</v>
      </c>
      <c r="D30" s="23">
        <f>SUM(D31:D34)</f>
        <v>594872.8</v>
      </c>
      <c r="E30" s="7">
        <f t="shared" si="0"/>
        <v>0.0019415692052035718</v>
      </c>
    </row>
    <row r="31" spans="1:5" s="17" customFormat="1" ht="12.75">
      <c r="A31" s="15" t="s">
        <v>26</v>
      </c>
      <c r="B31" s="24">
        <v>405</v>
      </c>
      <c r="C31" s="30">
        <v>2121300</v>
      </c>
      <c r="D31" s="30">
        <v>34605</v>
      </c>
      <c r="E31" s="16">
        <f t="shared" si="0"/>
        <v>0.016313109885447603</v>
      </c>
    </row>
    <row r="32" spans="1:5" s="17" customFormat="1" ht="12.75">
      <c r="A32" s="15" t="s">
        <v>25</v>
      </c>
      <c r="B32" s="24">
        <v>408</v>
      </c>
      <c r="C32" s="30">
        <v>152277903.79</v>
      </c>
      <c r="D32" s="30">
        <v>448797.8</v>
      </c>
      <c r="E32" s="16">
        <f t="shared" si="0"/>
        <v>0.00294722864466875</v>
      </c>
    </row>
    <row r="33" spans="1:5" s="8" customFormat="1" ht="12.75">
      <c r="A33" s="15" t="s">
        <v>24</v>
      </c>
      <c r="B33" s="24">
        <v>409</v>
      </c>
      <c r="C33" s="30">
        <v>36148740</v>
      </c>
      <c r="D33" s="30">
        <v>0</v>
      </c>
      <c r="E33" s="16">
        <f t="shared" si="0"/>
        <v>0</v>
      </c>
    </row>
    <row r="34" spans="1:5" s="8" customFormat="1" ht="12.75">
      <c r="A34" s="15" t="s">
        <v>23</v>
      </c>
      <c r="B34" s="24">
        <v>412</v>
      </c>
      <c r="C34" s="30">
        <v>115839692.77</v>
      </c>
      <c r="D34" s="30">
        <v>111470</v>
      </c>
      <c r="E34" s="16">
        <f t="shared" si="0"/>
        <v>0.0009622781046331327</v>
      </c>
    </row>
    <row r="35" spans="1:5" s="17" customFormat="1" ht="12.75">
      <c r="A35" s="14" t="s">
        <v>22</v>
      </c>
      <c r="B35" s="22">
        <v>500</v>
      </c>
      <c r="C35" s="23">
        <f>SUM(C36:C39)</f>
        <v>1272843324</v>
      </c>
      <c r="D35" s="23">
        <f>SUM(D36:D39)</f>
        <v>0</v>
      </c>
      <c r="E35" s="7">
        <f t="shared" si="0"/>
        <v>0</v>
      </c>
    </row>
    <row r="36" spans="1:5" s="17" customFormat="1" ht="12.75">
      <c r="A36" s="15" t="s">
        <v>21</v>
      </c>
      <c r="B36" s="24">
        <v>501</v>
      </c>
      <c r="C36" s="30">
        <v>3000</v>
      </c>
      <c r="D36" s="30">
        <v>0</v>
      </c>
      <c r="E36" s="16">
        <f t="shared" si="0"/>
        <v>0</v>
      </c>
    </row>
    <row r="37" spans="1:5" s="17" customFormat="1" ht="12.75">
      <c r="A37" s="15" t="s">
        <v>20</v>
      </c>
      <c r="B37" s="24">
        <v>502</v>
      </c>
      <c r="C37" s="30">
        <v>1261954900</v>
      </c>
      <c r="D37" s="30">
        <v>0</v>
      </c>
      <c r="E37" s="16">
        <f t="shared" si="0"/>
        <v>0</v>
      </c>
    </row>
    <row r="38" spans="1:5" s="17" customFormat="1" ht="12.75">
      <c r="A38" s="15" t="s">
        <v>63</v>
      </c>
      <c r="B38" s="24">
        <v>503</v>
      </c>
      <c r="C38" s="30">
        <v>10569634</v>
      </c>
      <c r="D38" s="30">
        <v>0</v>
      </c>
      <c r="E38" s="16">
        <f t="shared" si="0"/>
        <v>0</v>
      </c>
    </row>
    <row r="39" spans="1:5" s="17" customFormat="1" ht="12.75">
      <c r="A39" s="15" t="s">
        <v>68</v>
      </c>
      <c r="B39" s="24">
        <v>505</v>
      </c>
      <c r="C39" s="30">
        <v>315790</v>
      </c>
      <c r="D39" s="30">
        <v>0</v>
      </c>
      <c r="E39" s="16"/>
    </row>
    <row r="40" spans="1:5" s="17" customFormat="1" ht="12.75">
      <c r="A40" s="14" t="s">
        <v>19</v>
      </c>
      <c r="B40" s="22">
        <v>600</v>
      </c>
      <c r="C40" s="23">
        <f>C41</f>
        <v>7508900</v>
      </c>
      <c r="D40" s="23">
        <f>D41</f>
        <v>154271.01</v>
      </c>
      <c r="E40" s="7">
        <f t="shared" si="0"/>
        <v>0.020545087829109458</v>
      </c>
    </row>
    <row r="41" spans="1:5" s="8" customFormat="1" ht="12.75">
      <c r="A41" s="15" t="s">
        <v>18</v>
      </c>
      <c r="B41" s="24">
        <v>605</v>
      </c>
      <c r="C41" s="30">
        <v>7508900</v>
      </c>
      <c r="D41" s="30">
        <v>154271.01</v>
      </c>
      <c r="E41" s="16">
        <f t="shared" si="0"/>
        <v>0.020545087829109458</v>
      </c>
    </row>
    <row r="42" spans="1:5" s="17" customFormat="1" ht="12.75">
      <c r="A42" s="14" t="s">
        <v>17</v>
      </c>
      <c r="B42" s="22">
        <v>700</v>
      </c>
      <c r="C42" s="23">
        <f>SUM(C43:C48)</f>
        <v>3420088460.1099997</v>
      </c>
      <c r="D42" s="23">
        <f>SUM(D43:D48)</f>
        <v>70939158.03999999</v>
      </c>
      <c r="E42" s="7">
        <f t="shared" si="0"/>
        <v>0.020741907370933437</v>
      </c>
    </row>
    <row r="43" spans="1:5" s="17" customFormat="1" ht="12.75">
      <c r="A43" s="15" t="s">
        <v>16</v>
      </c>
      <c r="B43" s="24">
        <v>701</v>
      </c>
      <c r="C43" s="31">
        <v>571231777.99</v>
      </c>
      <c r="D43" s="31">
        <v>33153949.04</v>
      </c>
      <c r="E43" s="16">
        <f t="shared" si="0"/>
        <v>0.05803939892255153</v>
      </c>
    </row>
    <row r="44" spans="1:5" s="17" customFormat="1" ht="12.75">
      <c r="A44" s="15" t="s">
        <v>15</v>
      </c>
      <c r="B44" s="24">
        <v>702</v>
      </c>
      <c r="C44" s="31">
        <v>2133954689.46</v>
      </c>
      <c r="D44" s="31">
        <v>26317861.38</v>
      </c>
      <c r="E44" s="16">
        <f t="shared" si="0"/>
        <v>0.012332905431398719</v>
      </c>
    </row>
    <row r="45" spans="1:5" s="17" customFormat="1" ht="12.75">
      <c r="A45" s="15" t="s">
        <v>54</v>
      </c>
      <c r="B45" s="24">
        <v>703</v>
      </c>
      <c r="C45" s="31">
        <v>374195834.74</v>
      </c>
      <c r="D45" s="31">
        <v>6284886.79</v>
      </c>
      <c r="E45" s="16">
        <f t="shared" si="0"/>
        <v>0.01679571552250678</v>
      </c>
    </row>
    <row r="46" spans="1:5" s="17" customFormat="1" ht="25.5">
      <c r="A46" s="15" t="s">
        <v>64</v>
      </c>
      <c r="B46" s="24">
        <v>705</v>
      </c>
      <c r="C46" s="31">
        <v>2671756.34</v>
      </c>
      <c r="D46" s="31">
        <v>0</v>
      </c>
      <c r="E46" s="16">
        <f t="shared" si="0"/>
        <v>0</v>
      </c>
    </row>
    <row r="47" spans="1:5" s="8" customFormat="1" ht="12.75">
      <c r="A47" s="15" t="s">
        <v>55</v>
      </c>
      <c r="B47" s="24">
        <v>707</v>
      </c>
      <c r="C47" s="31">
        <v>87369137.84</v>
      </c>
      <c r="D47" s="31">
        <v>808717.62</v>
      </c>
      <c r="E47" s="16">
        <f t="shared" si="0"/>
        <v>0.009256330553255691</v>
      </c>
    </row>
    <row r="48" spans="1:5" s="8" customFormat="1" ht="12.75">
      <c r="A48" s="15" t="s">
        <v>14</v>
      </c>
      <c r="B48" s="24">
        <v>709</v>
      </c>
      <c r="C48" s="31">
        <v>250665263.74</v>
      </c>
      <c r="D48" s="31">
        <v>4373743.21</v>
      </c>
      <c r="E48" s="16">
        <f t="shared" si="0"/>
        <v>0.017448541312595354</v>
      </c>
    </row>
    <row r="49" spans="1:5" s="17" customFormat="1" ht="12.75">
      <c r="A49" s="14" t="s">
        <v>13</v>
      </c>
      <c r="B49" s="22">
        <v>800</v>
      </c>
      <c r="C49" s="23">
        <f>SUM(C50:C51)</f>
        <v>83104081.34</v>
      </c>
      <c r="D49" s="23">
        <f>SUM(D50:D51)</f>
        <v>2530163.2600000002</v>
      </c>
      <c r="E49" s="7">
        <f t="shared" si="0"/>
        <v>0.030445716013013328</v>
      </c>
    </row>
    <row r="50" spans="1:5" s="17" customFormat="1" ht="12.75">
      <c r="A50" s="15" t="s">
        <v>12</v>
      </c>
      <c r="B50" s="24">
        <v>801</v>
      </c>
      <c r="C50" s="31">
        <v>70286400.36</v>
      </c>
      <c r="D50" s="31">
        <v>2220068.08</v>
      </c>
      <c r="E50" s="16">
        <f t="shared" si="0"/>
        <v>0.03158602615340991</v>
      </c>
    </row>
    <row r="51" spans="1:5" s="8" customFormat="1" ht="12.75">
      <c r="A51" s="15" t="s">
        <v>11</v>
      </c>
      <c r="B51" s="24">
        <v>804</v>
      </c>
      <c r="C51" s="31">
        <v>12817680.98</v>
      </c>
      <c r="D51" s="31">
        <v>310095.18</v>
      </c>
      <c r="E51" s="16">
        <f t="shared" si="0"/>
        <v>0.024192767824683367</v>
      </c>
    </row>
    <row r="52" spans="1:5" s="17" customFormat="1" ht="12.75">
      <c r="A52" s="14" t="s">
        <v>10</v>
      </c>
      <c r="B52" s="22">
        <v>1000</v>
      </c>
      <c r="C52" s="23">
        <f>SUM(C53:C56)</f>
        <v>967820105.52</v>
      </c>
      <c r="D52" s="23">
        <f>SUM(D53:D56)</f>
        <v>1952816.37</v>
      </c>
      <c r="E52" s="7">
        <f t="shared" si="0"/>
        <v>0.002017747264044253</v>
      </c>
    </row>
    <row r="53" spans="1:5" s="17" customFormat="1" ht="12.75">
      <c r="A53" s="15" t="s">
        <v>9</v>
      </c>
      <c r="B53" s="24">
        <v>1001</v>
      </c>
      <c r="C53" s="31">
        <v>6565378</v>
      </c>
      <c r="D53" s="31">
        <v>400772.38</v>
      </c>
      <c r="E53" s="16">
        <f t="shared" si="0"/>
        <v>0.061043306265077195</v>
      </c>
    </row>
    <row r="54" spans="1:5" s="17" customFormat="1" ht="12.75">
      <c r="A54" s="15" t="s">
        <v>8</v>
      </c>
      <c r="B54" s="24">
        <v>1003</v>
      </c>
      <c r="C54" s="31">
        <v>923848855.14</v>
      </c>
      <c r="D54" s="31">
        <v>981990.58</v>
      </c>
      <c r="E54" s="16">
        <f t="shared" si="0"/>
        <v>0.001062934239228114</v>
      </c>
    </row>
    <row r="55" spans="1:5" s="17" customFormat="1" ht="12.75">
      <c r="A55" s="15" t="s">
        <v>7</v>
      </c>
      <c r="B55" s="24">
        <v>1004</v>
      </c>
      <c r="C55" s="31">
        <v>35820972.38</v>
      </c>
      <c r="D55" s="31">
        <v>536981.41</v>
      </c>
      <c r="E55" s="16">
        <f t="shared" si="0"/>
        <v>0.014990698864998259</v>
      </c>
    </row>
    <row r="56" spans="1:5" s="8" customFormat="1" ht="12.75">
      <c r="A56" s="15" t="s">
        <v>6</v>
      </c>
      <c r="B56" s="24">
        <v>1006</v>
      </c>
      <c r="C56" s="31">
        <v>1584900</v>
      </c>
      <c r="D56" s="31">
        <v>33072</v>
      </c>
      <c r="E56" s="16">
        <f t="shared" si="0"/>
        <v>0.0208669316676131</v>
      </c>
    </row>
    <row r="57" spans="1:5" s="17" customFormat="1" ht="12.75">
      <c r="A57" s="14" t="s">
        <v>5</v>
      </c>
      <c r="B57" s="22">
        <v>1100</v>
      </c>
      <c r="C57" s="23">
        <f>SUM(C58:C60)</f>
        <v>89083205.68</v>
      </c>
      <c r="D57" s="23">
        <f>SUM(D58:D60)</f>
        <v>6134201.75</v>
      </c>
      <c r="E57" s="7">
        <f t="shared" si="0"/>
        <v>0.06885923899096039</v>
      </c>
    </row>
    <row r="58" spans="1:5" s="17" customFormat="1" ht="12.75">
      <c r="A58" s="15" t="s">
        <v>4</v>
      </c>
      <c r="B58" s="24">
        <v>1101</v>
      </c>
      <c r="C58" s="31">
        <v>71816078.51</v>
      </c>
      <c r="D58" s="31">
        <v>5687800</v>
      </c>
      <c r="E58" s="16">
        <f t="shared" si="0"/>
        <v>0.0791995346725595</v>
      </c>
    </row>
    <row r="59" spans="1:5" s="17" customFormat="1" ht="12.75">
      <c r="A59" s="15" t="s">
        <v>56</v>
      </c>
      <c r="B59" s="24">
        <v>1102</v>
      </c>
      <c r="C59" s="31">
        <v>7540484</v>
      </c>
      <c r="D59" s="31">
        <v>0</v>
      </c>
      <c r="E59" s="16">
        <f t="shared" si="0"/>
        <v>0</v>
      </c>
    </row>
    <row r="60" spans="1:5" s="8" customFormat="1" ht="12.75">
      <c r="A60" s="15" t="s">
        <v>57</v>
      </c>
      <c r="B60" s="24">
        <v>1105</v>
      </c>
      <c r="C60" s="31">
        <v>9726643.17</v>
      </c>
      <c r="D60" s="31">
        <v>446401.75</v>
      </c>
      <c r="E60" s="16">
        <f t="shared" si="0"/>
        <v>0.04589473903770236</v>
      </c>
    </row>
    <row r="61" spans="1:5" s="17" customFormat="1" ht="12.75">
      <c r="A61" s="14" t="s">
        <v>3</v>
      </c>
      <c r="B61" s="22">
        <v>1200</v>
      </c>
      <c r="C61" s="23">
        <f>SUM(C62)</f>
        <v>17630982.41</v>
      </c>
      <c r="D61" s="23">
        <f>SUM(D62)</f>
        <v>359563.66</v>
      </c>
      <c r="E61" s="7">
        <f t="shared" si="0"/>
        <v>0.02039385280062791</v>
      </c>
    </row>
    <row r="62" spans="1:5" s="8" customFormat="1" ht="12.75">
      <c r="A62" s="15" t="s">
        <v>2</v>
      </c>
      <c r="B62" s="24">
        <v>1202</v>
      </c>
      <c r="C62" s="31">
        <v>17630982.41</v>
      </c>
      <c r="D62" s="31">
        <v>359563.66</v>
      </c>
      <c r="E62" s="16">
        <f t="shared" si="0"/>
        <v>0.02039385280062791</v>
      </c>
    </row>
    <row r="63" spans="1:5" s="8" customFormat="1" ht="12.75">
      <c r="A63" s="14" t="s">
        <v>58</v>
      </c>
      <c r="B63" s="22">
        <v>1300</v>
      </c>
      <c r="C63" s="23">
        <f>C64</f>
        <v>50000</v>
      </c>
      <c r="D63" s="23">
        <f>D64</f>
        <v>0</v>
      </c>
      <c r="E63" s="7">
        <f t="shared" si="0"/>
        <v>0</v>
      </c>
    </row>
    <row r="64" spans="1:5" s="8" customFormat="1" ht="25.5">
      <c r="A64" s="15" t="s">
        <v>59</v>
      </c>
      <c r="B64" s="24">
        <v>1301</v>
      </c>
      <c r="C64" s="31">
        <v>50000</v>
      </c>
      <c r="D64" s="31">
        <v>0</v>
      </c>
      <c r="E64" s="16">
        <f t="shared" si="0"/>
        <v>0</v>
      </c>
    </row>
    <row r="65" spans="1:5" s="17" customFormat="1" ht="27.75" customHeight="1">
      <c r="A65" s="14" t="s">
        <v>61</v>
      </c>
      <c r="B65" s="22">
        <v>1400</v>
      </c>
      <c r="C65" s="23">
        <f>SUM(C66:C67)</f>
        <v>1042157804.35</v>
      </c>
      <c r="D65" s="23">
        <f>SUM(D66:D67)</f>
        <v>12306376.33</v>
      </c>
      <c r="E65" s="7">
        <f t="shared" si="0"/>
        <v>0.011808553636150678</v>
      </c>
    </row>
    <row r="66" spans="1:5" s="17" customFormat="1" ht="25.5">
      <c r="A66" s="15" t="s">
        <v>1</v>
      </c>
      <c r="B66" s="24">
        <v>1401</v>
      </c>
      <c r="C66" s="31">
        <v>94915000</v>
      </c>
      <c r="D66" s="31">
        <v>7909583.33</v>
      </c>
      <c r="E66" s="16">
        <f t="shared" si="0"/>
        <v>0.0833333332982142</v>
      </c>
    </row>
    <row r="67" spans="1:5" s="8" customFormat="1" ht="12.75">
      <c r="A67" s="15" t="s">
        <v>0</v>
      </c>
      <c r="B67" s="24">
        <v>1403</v>
      </c>
      <c r="C67" s="31">
        <v>947242804.35</v>
      </c>
      <c r="D67" s="31">
        <v>4396793</v>
      </c>
      <c r="E67" s="16">
        <f t="shared" si="0"/>
        <v>0.004641674742535615</v>
      </c>
    </row>
    <row r="68" spans="1:5" ht="12.75">
      <c r="A68" s="26" t="s">
        <v>52</v>
      </c>
      <c r="B68" s="27"/>
      <c r="C68" s="28">
        <f>C9-C14</f>
        <v>-170834978.85000038</v>
      </c>
      <c r="D68" s="28">
        <f>D9-D14</f>
        <v>91432563.54999998</v>
      </c>
      <c r="E68" s="29">
        <f>D68/C68</f>
        <v>-0.53520985084841</v>
      </c>
    </row>
    <row r="69" spans="1:4" ht="12.75">
      <c r="A69" s="18"/>
      <c r="B69" s="19"/>
      <c r="C69" s="19"/>
      <c r="D69" s="19"/>
    </row>
    <row r="70" spans="1:5" ht="12.75">
      <c r="A70" s="2"/>
      <c r="E70" s="2"/>
    </row>
    <row r="71" spans="1:5" ht="12.75">
      <c r="A71" s="2"/>
      <c r="E71" s="2"/>
    </row>
    <row r="72" spans="1:5" ht="12.75">
      <c r="A72" s="2"/>
      <c r="E72" s="2"/>
    </row>
    <row r="73" spans="1:5" ht="12.75">
      <c r="A73" s="2"/>
      <c r="C73" s="25"/>
      <c r="D73" s="25"/>
      <c r="E73" s="2"/>
    </row>
    <row r="74" spans="1:5" ht="12.75">
      <c r="A74" s="2"/>
      <c r="C74" s="25"/>
      <c r="D74" s="25"/>
      <c r="E74" s="2"/>
    </row>
    <row r="75" spans="1:5" ht="12.75">
      <c r="A75" s="2"/>
      <c r="E75" s="2"/>
    </row>
    <row r="76" spans="1:5" ht="12.75">
      <c r="A76" s="2"/>
      <c r="E76" s="2"/>
    </row>
  </sheetData>
  <sheetProtection/>
  <mergeCells count="5">
    <mergeCell ref="A6:E6"/>
    <mergeCell ref="A1:E1"/>
    <mergeCell ref="A2:E2"/>
    <mergeCell ref="A3:E3"/>
    <mergeCell ref="A4:E4"/>
  </mergeCells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А. Борисова</dc:creator>
  <cp:keywords/>
  <dc:description/>
  <cp:lastModifiedBy>Виталий А. Алексеенко</cp:lastModifiedBy>
  <cp:lastPrinted>2015-06-17T02:11:59Z</cp:lastPrinted>
  <dcterms:created xsi:type="dcterms:W3CDTF">2015-04-02T06:39:16Z</dcterms:created>
  <dcterms:modified xsi:type="dcterms:W3CDTF">2020-02-12T04:46:16Z</dcterms:modified>
  <cp:category/>
  <cp:version/>
  <cp:contentType/>
  <cp:contentStatus/>
</cp:coreProperties>
</file>