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@Desctop\СЭР 1 кв  2020\"/>
    </mc:Choice>
  </mc:AlternateContent>
  <bookViews>
    <workbookView xWindow="0" yWindow="0" windowWidth="28800" windowHeight="12615"/>
  </bookViews>
  <sheets>
    <sheet name="ТДНМР" sheetId="1" r:id="rId1"/>
  </sheets>
  <externalReferences>
    <externalReference r:id="rId2"/>
  </externalReferences>
  <definedNames>
    <definedName name="Z_3032857E_27FC_4679_9B85_FFD9FAE6173B_.wvu.PrintArea" localSheetId="0" hidden="1">ТДНМР!$A$80:$F$923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0">ТДНМР!$A$1:$L$923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2" i="1" l="1"/>
  <c r="L920" i="1"/>
  <c r="L919" i="1"/>
  <c r="L918" i="1"/>
  <c r="L917" i="1"/>
  <c r="L916" i="1"/>
  <c r="L915" i="1"/>
  <c r="L914" i="1"/>
  <c r="L913" i="1"/>
  <c r="L912" i="1"/>
  <c r="L911" i="1"/>
  <c r="L910" i="1"/>
  <c r="L909" i="1"/>
  <c r="J909" i="1"/>
  <c r="H909" i="1"/>
  <c r="L904" i="1"/>
  <c r="L902" i="1"/>
  <c r="L901" i="1"/>
  <c r="L900" i="1"/>
  <c r="L898" i="1"/>
  <c r="L897" i="1"/>
  <c r="L896" i="1"/>
  <c r="L895" i="1"/>
  <c r="L894" i="1"/>
  <c r="J893" i="1"/>
  <c r="L893" i="1" s="1"/>
  <c r="H893" i="1"/>
  <c r="H907" i="1" s="1"/>
  <c r="H923" i="1" s="1"/>
  <c r="L892" i="1"/>
  <c r="L891" i="1"/>
  <c r="L890" i="1"/>
  <c r="L889" i="1"/>
  <c r="L888" i="1"/>
  <c r="L887" i="1"/>
  <c r="L886" i="1"/>
  <c r="J886" i="1"/>
  <c r="H886" i="1"/>
  <c r="L866" i="1"/>
  <c r="L865" i="1"/>
  <c r="L864" i="1"/>
  <c r="J863" i="1"/>
  <c r="H863" i="1"/>
  <c r="L863" i="1" s="1"/>
  <c r="L862" i="1"/>
  <c r="L861" i="1"/>
  <c r="L860" i="1"/>
  <c r="L859" i="1"/>
  <c r="L853" i="1"/>
  <c r="L851" i="1"/>
  <c r="L850" i="1"/>
  <c r="L849" i="1"/>
  <c r="L848" i="1"/>
  <c r="L847" i="1"/>
  <c r="L846" i="1"/>
  <c r="L845" i="1"/>
  <c r="L844" i="1"/>
  <c r="J842" i="1"/>
  <c r="H842" i="1"/>
  <c r="L842" i="1" s="1"/>
  <c r="L836" i="1"/>
  <c r="L835" i="1"/>
  <c r="L834" i="1"/>
  <c r="L833" i="1"/>
  <c r="L831" i="1"/>
  <c r="L830" i="1"/>
  <c r="L829" i="1"/>
  <c r="L828" i="1"/>
  <c r="L827" i="1"/>
  <c r="J826" i="1"/>
  <c r="H826" i="1"/>
  <c r="L826" i="1" s="1"/>
  <c r="L821" i="1"/>
  <c r="L818" i="1"/>
  <c r="L813" i="1"/>
  <c r="L812" i="1"/>
  <c r="J812" i="1"/>
  <c r="J800" i="1" s="1"/>
  <c r="L800" i="1" s="1"/>
  <c r="H812" i="1"/>
  <c r="L808" i="1"/>
  <c r="L807" i="1"/>
  <c r="H807" i="1"/>
  <c r="H800" i="1" s="1"/>
  <c r="L803" i="1"/>
  <c r="L802" i="1"/>
  <c r="L801" i="1"/>
  <c r="L793" i="1"/>
  <c r="L788" i="1"/>
  <c r="L787" i="1"/>
  <c r="J787" i="1"/>
  <c r="H787" i="1"/>
  <c r="H792" i="1" s="1"/>
  <c r="L786" i="1"/>
  <c r="L785" i="1"/>
  <c r="L784" i="1"/>
  <c r="L783" i="1"/>
  <c r="L782" i="1"/>
  <c r="J782" i="1"/>
  <c r="H782" i="1"/>
  <c r="L780" i="1"/>
  <c r="L778" i="1"/>
  <c r="L777" i="1"/>
  <c r="J777" i="1"/>
  <c r="H777" i="1"/>
  <c r="L776" i="1"/>
  <c r="L775" i="1"/>
  <c r="L773" i="1"/>
  <c r="J772" i="1"/>
  <c r="L772" i="1" s="1"/>
  <c r="H772" i="1"/>
  <c r="L771" i="1"/>
  <c r="L770" i="1"/>
  <c r="L768" i="1"/>
  <c r="L767" i="1"/>
  <c r="J767" i="1"/>
  <c r="H767" i="1"/>
  <c r="L766" i="1"/>
  <c r="L765" i="1"/>
  <c r="L763" i="1"/>
  <c r="J762" i="1"/>
  <c r="L762" i="1" s="1"/>
  <c r="L759" i="1"/>
  <c r="F759" i="1"/>
  <c r="L758" i="1"/>
  <c r="F758" i="1"/>
  <c r="L756" i="1"/>
  <c r="J755" i="1"/>
  <c r="L755" i="1" s="1"/>
  <c r="H755" i="1"/>
  <c r="L754" i="1"/>
  <c r="F754" i="1"/>
  <c r="L753" i="1"/>
  <c r="F753" i="1"/>
  <c r="L751" i="1"/>
  <c r="J750" i="1"/>
  <c r="J792" i="1" s="1"/>
  <c r="L792" i="1" s="1"/>
  <c r="H750" i="1"/>
  <c r="L746" i="1"/>
  <c r="L745" i="1"/>
  <c r="L744" i="1"/>
  <c r="L743" i="1"/>
  <c r="L742" i="1"/>
  <c r="L691" i="1"/>
  <c r="L690" i="1"/>
  <c r="L689" i="1"/>
  <c r="L688" i="1"/>
  <c r="L687" i="1"/>
  <c r="J686" i="1"/>
  <c r="L686" i="1" s="1"/>
  <c r="H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6" i="1"/>
  <c r="L665" i="1"/>
  <c r="L664" i="1"/>
  <c r="L663" i="1"/>
  <c r="L662" i="1"/>
  <c r="L657" i="1"/>
  <c r="L656" i="1"/>
  <c r="L655" i="1"/>
  <c r="L654" i="1"/>
  <c r="L653" i="1"/>
  <c r="L652" i="1"/>
  <c r="L644" i="1"/>
  <c r="L643" i="1"/>
  <c r="J643" i="1"/>
  <c r="H643" i="1"/>
  <c r="L641" i="1"/>
  <c r="L639" i="1"/>
  <c r="L638" i="1"/>
  <c r="J638" i="1"/>
  <c r="L634" i="1"/>
  <c r="L633" i="1"/>
  <c r="J633" i="1"/>
  <c r="H633" i="1"/>
  <c r="L630" i="1"/>
  <c r="L629" i="1"/>
  <c r="L627" i="1"/>
  <c r="J626" i="1"/>
  <c r="L626" i="1" s="1"/>
  <c r="H626" i="1"/>
  <c r="J621" i="1"/>
  <c r="H621" i="1"/>
  <c r="L617" i="1"/>
  <c r="L616" i="1"/>
  <c r="J616" i="1"/>
  <c r="H616" i="1"/>
  <c r="L612" i="1"/>
  <c r="L611" i="1"/>
  <c r="J611" i="1"/>
  <c r="H611" i="1"/>
  <c r="L610" i="1"/>
  <c r="L609" i="1"/>
  <c r="L608" i="1"/>
  <c r="L607" i="1"/>
  <c r="J606" i="1"/>
  <c r="L606" i="1" s="1"/>
  <c r="H606" i="1"/>
  <c r="J605" i="1"/>
  <c r="L605" i="1" s="1"/>
  <c r="H605" i="1"/>
  <c r="J604" i="1"/>
  <c r="L604" i="1" s="1"/>
  <c r="H604" i="1"/>
  <c r="L603" i="1"/>
  <c r="J603" i="1"/>
  <c r="H603" i="1"/>
  <c r="J602" i="1"/>
  <c r="L602" i="1" s="1"/>
  <c r="H602" i="1"/>
  <c r="L597" i="1"/>
  <c r="L594" i="1"/>
  <c r="L581" i="1"/>
  <c r="L580" i="1"/>
  <c r="L579" i="1"/>
  <c r="L578" i="1"/>
  <c r="L577" i="1"/>
  <c r="L571" i="1"/>
  <c r="L570" i="1"/>
  <c r="L569" i="1"/>
  <c r="L568" i="1"/>
  <c r="L560" i="1"/>
  <c r="L559" i="1"/>
  <c r="L558" i="1"/>
  <c r="L557" i="1"/>
  <c r="L551" i="1"/>
  <c r="L550" i="1"/>
  <c r="L549" i="1"/>
  <c r="L548" i="1"/>
  <c r="L546" i="1"/>
  <c r="L545" i="1"/>
  <c r="L544" i="1"/>
  <c r="L543" i="1"/>
  <c r="L541" i="1"/>
  <c r="L540" i="1"/>
  <c r="L539" i="1"/>
  <c r="L538" i="1"/>
  <c r="L532" i="1"/>
  <c r="L531" i="1"/>
  <c r="L530" i="1"/>
  <c r="L529" i="1"/>
  <c r="L519" i="1"/>
  <c r="L518" i="1"/>
  <c r="L517" i="1"/>
  <c r="L516" i="1"/>
  <c r="L515" i="1"/>
  <c r="L514" i="1"/>
  <c r="L513" i="1"/>
  <c r="J512" i="1"/>
  <c r="L512" i="1" s="1"/>
  <c r="H512" i="1"/>
  <c r="L511" i="1"/>
  <c r="L510" i="1"/>
  <c r="L509" i="1"/>
  <c r="L508" i="1"/>
  <c r="L507" i="1"/>
  <c r="J507" i="1"/>
  <c r="H507" i="1"/>
  <c r="H506" i="1" s="1"/>
  <c r="L506" i="1" s="1"/>
  <c r="J506" i="1"/>
  <c r="L504" i="1"/>
  <c r="L497" i="1"/>
  <c r="L496" i="1"/>
  <c r="J496" i="1"/>
  <c r="H496" i="1"/>
  <c r="L492" i="1"/>
  <c r="L491" i="1"/>
  <c r="J491" i="1"/>
  <c r="H491" i="1"/>
  <c r="L489" i="1"/>
  <c r="L486" i="1"/>
  <c r="J486" i="1"/>
  <c r="H486" i="1"/>
  <c r="H485" i="1" s="1"/>
  <c r="L485" i="1" s="1"/>
  <c r="J485" i="1"/>
  <c r="L483" i="1"/>
  <c r="L482" i="1"/>
  <c r="L480" i="1"/>
  <c r="L479" i="1"/>
  <c r="L477" i="1"/>
  <c r="L476" i="1"/>
  <c r="L474" i="1"/>
  <c r="L473" i="1"/>
  <c r="L472" i="1"/>
  <c r="L471" i="1"/>
  <c r="L470" i="1"/>
  <c r="H470" i="1"/>
  <c r="L469" i="1"/>
  <c r="L468" i="1"/>
  <c r="L467" i="1"/>
  <c r="L463" i="1"/>
  <c r="J462" i="1"/>
  <c r="L462" i="1" s="1"/>
  <c r="L460" i="1"/>
  <c r="L457" i="1"/>
  <c r="L456" i="1"/>
  <c r="L455" i="1"/>
  <c r="L454" i="1"/>
  <c r="L453" i="1"/>
  <c r="L452" i="1"/>
  <c r="L448" i="1"/>
  <c r="L447" i="1"/>
  <c r="L446" i="1"/>
  <c r="L445" i="1"/>
  <c r="L442" i="1"/>
  <c r="J442" i="1"/>
  <c r="L441" i="1"/>
  <c r="L435" i="1"/>
  <c r="J434" i="1"/>
  <c r="H434" i="1"/>
  <c r="L432" i="1"/>
  <c r="J429" i="1"/>
  <c r="L429" i="1" s="1"/>
  <c r="H429" i="1"/>
  <c r="L428" i="1"/>
  <c r="L427" i="1"/>
  <c r="L426" i="1"/>
  <c r="L425" i="1"/>
  <c r="J424" i="1"/>
  <c r="L424" i="1" s="1"/>
  <c r="H424" i="1"/>
  <c r="L420" i="1"/>
  <c r="J419" i="1"/>
  <c r="L419" i="1" s="1"/>
  <c r="H419" i="1"/>
  <c r="L418" i="1"/>
  <c r="L417" i="1"/>
  <c r="J414" i="1"/>
  <c r="L414" i="1" s="1"/>
  <c r="H414" i="1"/>
  <c r="H413" i="1"/>
  <c r="L410" i="1"/>
  <c r="L409" i="1"/>
  <c r="L408" i="1"/>
  <c r="L407" i="1"/>
  <c r="L406" i="1"/>
  <c r="L405" i="1"/>
  <c r="J404" i="1"/>
  <c r="L404" i="1" s="1"/>
  <c r="H404" i="1"/>
  <c r="L403" i="1"/>
  <c r="L402" i="1"/>
  <c r="L400" i="1"/>
  <c r="L399" i="1"/>
  <c r="J399" i="1"/>
  <c r="H399" i="1"/>
  <c r="L397" i="1"/>
  <c r="L396" i="1"/>
  <c r="L390" i="1"/>
  <c r="L389" i="1"/>
  <c r="L388" i="1"/>
  <c r="L387" i="1"/>
  <c r="L386" i="1"/>
  <c r="L385" i="1"/>
  <c r="L384" i="1"/>
  <c r="L383" i="1"/>
  <c r="L381" i="1"/>
  <c r="J380" i="1"/>
  <c r="L380" i="1" s="1"/>
  <c r="H380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J345" i="1"/>
  <c r="H345" i="1"/>
  <c r="L344" i="1"/>
  <c r="L343" i="1"/>
  <c r="L342" i="1"/>
  <c r="L341" i="1"/>
  <c r="L340" i="1"/>
  <c r="L339" i="1"/>
  <c r="J339" i="1"/>
  <c r="H339" i="1"/>
  <c r="L337" i="1"/>
  <c r="L336" i="1"/>
  <c r="L335" i="1"/>
  <c r="L334" i="1"/>
  <c r="L333" i="1"/>
  <c r="L332" i="1"/>
  <c r="J332" i="1"/>
  <c r="H332" i="1"/>
  <c r="L331" i="1"/>
  <c r="L330" i="1"/>
  <c r="L329" i="1"/>
  <c r="L328" i="1"/>
  <c r="L327" i="1"/>
  <c r="L326" i="1"/>
  <c r="J326" i="1"/>
  <c r="H326" i="1"/>
  <c r="L323" i="1"/>
  <c r="L322" i="1"/>
  <c r="L321" i="1"/>
  <c r="L320" i="1"/>
  <c r="L319" i="1"/>
  <c r="L318" i="1"/>
  <c r="J318" i="1"/>
  <c r="H318" i="1"/>
  <c r="L317" i="1"/>
  <c r="L316" i="1"/>
  <c r="L315" i="1"/>
  <c r="L314" i="1"/>
  <c r="L313" i="1"/>
  <c r="L312" i="1"/>
  <c r="J312" i="1"/>
  <c r="H312" i="1"/>
  <c r="L308" i="1"/>
  <c r="L307" i="1"/>
  <c r="L306" i="1"/>
  <c r="L304" i="1"/>
  <c r="L303" i="1"/>
  <c r="L302" i="1"/>
  <c r="L301" i="1"/>
  <c r="L299" i="1"/>
  <c r="J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B278" i="1"/>
  <c r="L277" i="1"/>
  <c r="L276" i="1"/>
  <c r="L275" i="1"/>
  <c r="L274" i="1"/>
  <c r="L273" i="1"/>
  <c r="L269" i="1"/>
  <c r="L268" i="1"/>
  <c r="L245" i="1"/>
  <c r="L242" i="1"/>
  <c r="L239" i="1"/>
  <c r="L234" i="1"/>
  <c r="L233" i="1"/>
  <c r="L208" i="1"/>
  <c r="L207" i="1"/>
  <c r="L206" i="1"/>
  <c r="L205" i="1"/>
  <c r="L204" i="1"/>
  <c r="L203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8" i="1"/>
  <c r="L167" i="1"/>
  <c r="L166" i="1"/>
  <c r="L164" i="1"/>
  <c r="L160" i="1"/>
  <c r="L159" i="1"/>
  <c r="L158" i="1"/>
  <c r="L157" i="1"/>
  <c r="H155" i="1"/>
  <c r="L155" i="1" s="1"/>
  <c r="L144" i="1"/>
  <c r="J907" i="1" l="1"/>
  <c r="J413" i="1"/>
  <c r="L413" i="1" s="1"/>
  <c r="J601" i="1"/>
  <c r="L601" i="1" s="1"/>
  <c r="L750" i="1"/>
  <c r="J378" i="1" l="1"/>
  <c r="L378" i="1" s="1"/>
  <c r="J923" i="1"/>
  <c r="L907" i="1"/>
</calcChain>
</file>

<file path=xl/sharedStrings.xml><?xml version="1.0" encoding="utf-8"?>
<sst xmlns="http://schemas.openxmlformats.org/spreadsheetml/2006/main" count="1972" uniqueCount="616">
  <si>
    <t>Администрация Таймырского Долгано-Ненецкого муниципального района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</si>
  <si>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
за 1 квартал 2020 года</t>
  </si>
  <si>
    <t>СОДЕРЖАНИЕ</t>
  </si>
  <si>
    <t>1. Площадь муниципального района…………………………………………………………….…….….…………………</t>
  </si>
  <si>
    <t>2. Численность населения……………………………………………………………………………..………………………</t>
  </si>
  <si>
    <t>3. Трудовые ресурсы…………………………………………………………………………………………………………..</t>
  </si>
  <si>
    <t>3</t>
  </si>
  <si>
    <t>4. Занятость населения………………………………………………………………………………………………………….</t>
  </si>
  <si>
    <t>5. Виды экономической деятельности………………………………………………………………………………………..</t>
  </si>
  <si>
    <t>4</t>
  </si>
  <si>
    <t>6. Уровень жизни населения………………………………………………………………….………………………………...</t>
  </si>
  <si>
    <t>7.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района…………………………………………………………………………………………………...</t>
  </si>
  <si>
    <t>8. Образование………………..……………………………………………………………………………………………….…</t>
  </si>
  <si>
    <t>9. Культура ………………………………………………………………………………………………………………………</t>
  </si>
  <si>
    <t>10. Физическая культура и спорт ………………………………………………………………………………………….....</t>
  </si>
  <si>
    <t>11. Социальная политика……...……………………………………………………………………………………………….</t>
  </si>
  <si>
    <t>12. Потребительский рынок……………………………………………………………………………………………………</t>
  </si>
  <si>
    <t>13. Сельское хозяйство…………………………………………………………………………………………………………</t>
  </si>
  <si>
    <t>14. Жилищно-коммунальное хозяйство…………………………….………………………………………………………..</t>
  </si>
  <si>
    <t>15. Транспорт….……...……...………………………………………………………………………………………………….</t>
  </si>
  <si>
    <t>16. Правонарушения…....…..….……………………………………………………………………………………………….</t>
  </si>
  <si>
    <t xml:space="preserve"> </t>
  </si>
  <si>
    <t>17. Финансы муниципального района……………………………………………………………………………………….</t>
  </si>
  <si>
    <t>Таймырский Долгано-Ненецкий муниципальный район (далее – муниципальный район) занимает территорию полуострова Таймыр - самого северного в Азии, ряд арктических островов, северную часть Среднесибирского плоскогорья и является сухопутной территорией Арктической зоны Российской Федерации. Площадь муниципального района во внешних границах составляет 879,9 тыс. кв. км - 37,2% территории Красноярского края.</t>
  </si>
  <si>
    <t>На территории муниципального района расположены 27 населенных пунктов. Центр муниципального района – город Дудинка, который является морским и речным портом.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</si>
  <si>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</si>
  <si>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</si>
  <si>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</si>
  <si>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</si>
  <si>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на 01.01.2020</t>
  </si>
  <si>
    <t>Общая   площадь,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</si>
  <si>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</si>
  <si>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</si>
  <si>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</si>
  <si>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</si>
  <si>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</si>
  <si>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</si>
  <si>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</si>
  <si>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</si>
  <si>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</si>
  <si>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</si>
  <si>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</si>
  <si>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t>Численность коренных малочисленных народов Севера по результатам Всероссийской переписи населения 2010 года  составила 10 132 человека  или 29,5% от общей численности населения по состоянию на 01.01.2011, из них: долганы - 5 393 человека, ненцы - 3 494 человека, нганасаны - 747 человек, эвенки - 266 человек, энцы - 204 человека, кеты – 19 человек, селькупы – 9 человек.
Плотность населения муниципального района - 0,036 человек на 1 кв. км.</t>
  </si>
  <si>
    <t>Наименование показателя</t>
  </si>
  <si>
    <t>на 01.01.2019</t>
  </si>
  <si>
    <t>Темп изменения, %</t>
  </si>
  <si>
    <t>Численность   постоянного   населения   на   начало   года - всего,</t>
  </si>
  <si>
    <t>чел.</t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</si>
  <si>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</si>
  <si>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r>
      <t>ТРУДОВЫЕ РЕСУРСЫ</t>
    </r>
    <r>
      <rPr>
        <vertAlign val="superscript"/>
        <sz val="14"/>
        <rFont val="Times New Roman"/>
        <family val="1"/>
        <charset val="204"/>
      </rPr>
      <t>1</t>
    </r>
  </si>
  <si>
    <t>на 01.04.2019</t>
  </si>
  <si>
    <t>на 01.04.2020</t>
  </si>
  <si>
    <t>Среднесписочная  численность  работающих  на  территории:</t>
  </si>
  <si>
    <t>1.30.01.24 -  на 32 рабочий день (13.08.2019)</t>
  </si>
  <si>
    <t>сельское, лесное хозяйство, охота, рыболовство и рыбоводство (А)</t>
  </si>
  <si>
    <t>…</t>
  </si>
  <si>
    <t>...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</si>
  <si>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</si>
  <si>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</si>
  <si>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</si>
  <si>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</si>
  <si>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</si>
  <si>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</si>
  <si>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</si>
  <si>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</si>
  <si>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</si>
  <si>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</si>
  <si>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</si>
  <si>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</si>
  <si>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</si>
  <si>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</si>
  <si>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</si>
  <si>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</si>
  <si>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</si>
  <si>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</si>
  <si>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</si>
  <si>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</si>
  <si>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</si>
  <si>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</si>
  <si>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</si>
  <si>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</si>
  <si>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</si>
  <si>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</si>
  <si>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</si>
  <si>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</si>
  <si>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</si>
  <si>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</si>
  <si>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</si>
  <si>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</si>
  <si>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</si>
  <si>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</si>
  <si>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r>
      <t>1</t>
    </r>
    <r>
      <rPr>
        <sz val="10"/>
        <rFont val="Times New Roman"/>
        <family val="1"/>
        <charset val="204"/>
      </rPr>
      <t xml:space="preserve"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не  превышает  15  человек; по  территориально-обособленным  подразделениям  крупных и  средних  организаций (данные Управления Федеральной службы государственной статистики по Красноярскому краю, Республике Хакасия и Республике Тыва)           </t>
    </r>
  </si>
  <si>
    <r>
      <t>"..."</t>
    </r>
    <r>
      <rPr>
        <sz val="10"/>
        <rFont val="Times New Roman"/>
        <family val="1"/>
        <charset val="204"/>
      </rPr>
      <t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  </r>
  </si>
  <si>
    <t>Структура среднесписочной численности работников за 1 квартал 2020 года, в %</t>
  </si>
  <si>
    <t>ЗАНЯТОСТЬ НАСЕЛЕНИЯ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</si>
  <si>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</si>
  <si>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</si>
  <si>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официально зарегистрированных безработных</t>
  </si>
  <si>
    <t>Численность   безработных,  получающих   пособие  по  безработице и материальную помощь</t>
  </si>
  <si>
    <t xml:space="preserve">Численность  трудоустроенных  при  содействии  служб  занятости  населения </t>
  </si>
  <si>
    <t>Коэффициент напряженности на регулируемом рынке труда</t>
  </si>
  <si>
    <t>чел. на 1 вакансию</t>
  </si>
  <si>
    <t>Уровень  зарегистрированной   безработицы</t>
  </si>
  <si>
    <t>%</t>
  </si>
  <si>
    <t>Распределение безработных на 01.04.2020, в %:</t>
  </si>
  <si>
    <t>по полу</t>
  </si>
  <si>
    <t>по возрасту</t>
  </si>
  <si>
    <t>по уровню образования</t>
  </si>
  <si>
    <r>
      <t>ВИДЫ ЭКОНОМИЧЕСКОЙ ДЕЯТЕЛЬНОСТИ</t>
    </r>
    <r>
      <rPr>
        <vertAlign val="superscript"/>
        <sz val="14"/>
        <rFont val="Times New Roman"/>
        <family val="1"/>
        <charset val="204"/>
      </rPr>
      <t>1</t>
    </r>
  </si>
  <si>
    <t xml:space="preserve">Объем  отгруженных товаров собственного производства, выполнено работ и услуг собственными силами </t>
  </si>
  <si>
    <t>тыс. руб.</t>
  </si>
  <si>
    <t>тыс.руб.</t>
  </si>
  <si>
    <t xml:space="preserve">1.33.37.01. </t>
  </si>
  <si>
    <t>в 1,4 раза</t>
  </si>
  <si>
    <t/>
  </si>
  <si>
    <t>в 2,2 раза</t>
  </si>
  <si>
    <t>в 1,9 раз</t>
  </si>
  <si>
    <t>в 3 раза</t>
  </si>
  <si>
    <t>Произведено   промышленной   продукции  в  натуральном   выражении  крупными  и средними  организациями,  включая  промышленные   подразделения   при   непромышленных   организациях   (без малых  предприятий)</t>
  </si>
  <si>
    <t>1.19.5.03 - 20 рабочий день 26(29 июня)</t>
  </si>
  <si>
    <t>2.1</t>
  </si>
  <si>
    <t>рыба пресноводная живая, не являющаяся продукцией рыбоводства</t>
  </si>
  <si>
    <t>тонн</t>
  </si>
  <si>
    <t>2.2</t>
  </si>
  <si>
    <t>уголь бурый рядовой (лигнит)</t>
  </si>
  <si>
    <t>тыс. тонн</t>
  </si>
  <si>
    <t>2.3</t>
  </si>
  <si>
    <t>нефть обезвоженная, обессоленная и стабилизированная</t>
  </si>
  <si>
    <t>2.4</t>
  </si>
  <si>
    <t>конденсат газовый нестабильный</t>
  </si>
  <si>
    <t>2.5</t>
  </si>
  <si>
    <t xml:space="preserve">     газ природный и попутный</t>
  </si>
  <si>
    <t>млн. куб.м</t>
  </si>
  <si>
    <t>2.6</t>
  </si>
  <si>
    <t>пески природные</t>
  </si>
  <si>
    <t>тыс. куб. м</t>
  </si>
  <si>
    <t>2.7</t>
  </si>
  <si>
    <t>пески строительные</t>
  </si>
  <si>
    <t>тыс.куб. м</t>
  </si>
  <si>
    <t>2.8</t>
  </si>
  <si>
    <t>хлеб и хлебобулочные изделия, включая полуфабрикаты</t>
  </si>
  <si>
    <t>2.9</t>
  </si>
  <si>
    <t>рыба переработанная и консервированная, ракообразные и моллюски (продукция из рыбы свежая, охлажденная или мороженая, рыба мороженая)</t>
  </si>
  <si>
    <t>2.10</t>
  </si>
  <si>
    <t>изделия хлебобулочные недлительного хранения</t>
  </si>
  <si>
    <r>
      <t>1</t>
    </r>
    <r>
      <rPr>
        <sz val="10"/>
        <rFont val="Times New Roman"/>
        <family val="1"/>
        <charset val="204"/>
      </rPr>
      <t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превышает  15  человек (данные Управления Федеральной службы государственной статистики по Красноярскому краю, Республике Хакасия и Республике Тыва)</t>
    </r>
  </si>
  <si>
    <r>
      <t>"..."</t>
    </r>
    <r>
      <rPr>
        <sz val="10"/>
        <rFont val="Times New Roman"/>
        <family val="1"/>
        <charset val="204"/>
      </rPr>
      <t xml:space="preserve"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п.5 ст. 4)   </t>
    </r>
  </si>
  <si>
    <t>2.11</t>
  </si>
  <si>
    <t>принадлежности канцелярские бумажные(журналы регистрационные, книги бухгалтерские, скоросшиватели (папки), бланки и прочие канцелярские принадлежности из бумаги или картона)</t>
  </si>
  <si>
    <t>тыс. рублей</t>
  </si>
  <si>
    <t>2.12</t>
  </si>
  <si>
    <t>бланки из бумаги или картона</t>
  </si>
  <si>
    <t>млн. штук</t>
  </si>
  <si>
    <t>2.13</t>
  </si>
  <si>
    <t xml:space="preserve">     кислород</t>
  </si>
  <si>
    <t>тыс.куб.м</t>
  </si>
  <si>
    <t>2.14</t>
  </si>
  <si>
    <t>проволока скрученная, канаты, шнуры плетеные, стропы и аналогичные изделия из черных металлов без электрической изоляции</t>
  </si>
  <si>
    <t>2.15</t>
  </si>
  <si>
    <t xml:space="preserve">     электроэнергия</t>
  </si>
  <si>
    <t>млн. КВт.ч</t>
  </si>
  <si>
    <t>млн. Квт.ч</t>
  </si>
  <si>
    <t>2.16</t>
  </si>
  <si>
    <t>пар и горячая вода (энергия тепловая, отпущенная котельными)</t>
  </si>
  <si>
    <t>тыс. Гкал</t>
  </si>
  <si>
    <t xml:space="preserve">УРОВЕНЬ ЖИЗНИ НАСЕЛЕНИЯ </t>
  </si>
  <si>
    <t>1.30.01.24 - 32 рабочий день (13.08.2019)</t>
  </si>
  <si>
    <r>
      <t>Среднемесячная заработная плата работающего:</t>
    </r>
    <r>
      <rPr>
        <b/>
        <vertAlign val="superscript"/>
        <sz val="12"/>
        <rFont val="Times New Roman"/>
        <family val="1"/>
        <charset val="204"/>
      </rPr>
      <t>1</t>
    </r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</si>
  <si>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</si>
  <si>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</si>
  <si>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</si>
  <si>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</si>
  <si>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Реальная заработная плата</t>
  </si>
  <si>
    <t>в % к предыдущему году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</si>
  <si>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 (данные Управления Федеральной службы государственной статистики по Красноярскому краю, Республике Хакасия и Республике Тыва)</t>
    </r>
  </si>
  <si>
    <t>Средняя величина  прожиточного  минимума  на  душу  населения для муниципального района (без учета ВПМ для с.п. Хатанга)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</si>
  <si>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</si>
  <si>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</si>
  <si>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</si>
  <si>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</si>
  <si>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Средняя величина  прожиточного  минимума на  душу населения для сельского поселения Хатанга</t>
  </si>
  <si>
    <t>в том  числе по  социально - демографическим  группам:</t>
  </si>
  <si>
    <t xml:space="preserve"> трудоспособное население</t>
  </si>
  <si>
    <t>ЧИСЛЕННОСТЬ, СРЕДНЕМЕСЯЧНАЯ ЗАРАБОТНАЯ ПЛАТА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</t>
  </si>
  <si>
    <t>1 квартал 2019 года</t>
  </si>
  <si>
    <t>1 квартал 2020 года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</si>
  <si>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</si>
  <si>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</si>
  <si>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</si>
  <si>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</si>
  <si>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</si>
  <si>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</si>
  <si>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</si>
  <si>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</si>
  <si>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Среднесписочная численность работников - всего, в том числе, финансовое обеспечение которых производится за счет средств:
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</si>
  <si>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</si>
  <si>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</si>
  <si>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</si>
  <si>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</si>
  <si>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</si>
  <si>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 xml:space="preserve"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
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</si>
  <si>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</si>
  <si>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</si>
  <si>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</si>
  <si>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Среднемесячный доход лиц, замещающих муниципальные должности, муниципальных служащих - всего, в том числе получаемый за счет  средств:</t>
  </si>
  <si>
    <t>ОБРАЗОВАНИЕ</t>
  </si>
  <si>
    <t xml:space="preserve">Организаций - всего, в том числе: </t>
  </si>
  <si>
    <t>Дошкольное образование</t>
  </si>
  <si>
    <t xml:space="preserve">Дошкольные образовательные организации - всего, в том числе в разрезе поселений: 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</si>
  <si>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</si>
  <si>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городское поселение Диксон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</si>
  <si>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</si>
  <si>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t>сельское поселение Караул</t>
  </si>
  <si>
    <t>Плановая наполняемость</t>
  </si>
  <si>
    <t>мест</t>
  </si>
  <si>
    <t>Списочная  численность детей, посещающих дошкольные образовательные организации - всего, в том числе в разрезе поселений:</t>
  </si>
  <si>
    <t>город Дудинка</t>
  </si>
  <si>
    <t>146 чел-6 групп</t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</si>
  <si>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2</t>
    </r>
  </si>
  <si>
    <t>сельское поселение Хатанга</t>
  </si>
  <si>
    <t>Наполняемость групп</t>
  </si>
  <si>
    <t>ясельных  норматив/факт</t>
  </si>
  <si>
    <t>18/16</t>
  </si>
  <si>
    <t>100,0/100,0</t>
  </si>
  <si>
    <t>дошкольных  норматив/факт</t>
  </si>
  <si>
    <t>22/19</t>
  </si>
  <si>
    <t>логопедических  норматив/факт</t>
  </si>
  <si>
    <t>13/13,8</t>
  </si>
  <si>
    <t>группы ЗПР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</si>
  <si>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</si>
  <si>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</si>
  <si>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ясельного  возраста</t>
  </si>
  <si>
    <t>дошкольного  возраста</t>
  </si>
  <si>
    <t xml:space="preserve">Количество ясельных  групп  - всего, в том числе в разрезе поселений: </t>
  </si>
  <si>
    <t>гр.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</si>
  <si>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</si>
  <si>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</si>
  <si>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3</t>
    </r>
  </si>
  <si>
    <t>Количество  дошкольных  групп - всего, в  том  числе в  разрезе поселений:</t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</si>
  <si>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4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</si>
  <si>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5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</si>
  <si>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5</t>
    </r>
  </si>
  <si>
    <t>Себестоимость  содержания 1 ребенка в  дошкольной образовательной организации  в месяц</t>
  </si>
  <si>
    <t>Фактическая  оплата  родителями  содержания 1 ребенка в дошкольной образовательной организации</t>
  </si>
  <si>
    <t>Базовый  тариф, взимаемый  с  родителей  за  содержание  1 ребенка  в  дошкольной образовательной организации</t>
  </si>
  <si>
    <t>от 372 руб. 
до 2 728 руб.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</si>
  <si>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</si>
  <si>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</si>
  <si>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</si>
  <si>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</si>
  <si>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</si>
  <si>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</si>
  <si>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</si>
  <si>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</si>
  <si>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t>в 2 раза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</si>
  <si>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</si>
  <si>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ДОУ "Волочанский детский сад" путем присоединения к ТМК ОУ "Волочанская средняя школа №15 имени Огдо Аксеновой",  ТМК ДОУ "Сындасский детский сад" путем присоединения к ТМК ОУ "Сындасская начальная школа-интернат", ТМК ДОУ "Хетский детский сад" путем присоединения к ТМК ОУ "Хетская средняя школа",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№1",   ТМК ОУ "Байкаловская начальная школа" путем присоединения к ТМК ОУ "Караульская средняя школа-интернат"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 процессами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уменьшением потребности в ясельных группах ТМКД ОУ "Дудинский детский сад комбинированного вида "Льдинка", ТМБ ДОУ "Дудинский центр развития ребенка - детский сад "Белоснежка",  ТМК ОУ "Хетская средняя школа", филиале «Малокомплектная начальная школа-детский сад  п. Кресты" ТМК ОУ «Хатангская средняя школа №1», ТМК ДОУ "Хатанский детский сад "Солнышко", ТМК ОУ "Носковская средняя школа-интернат", которая определяется ежегодно по состоянию на 01.09 текущего года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Уменьшение значения показателя обусловлено закрытием одной дошкольной группы в ТМК ОУ "Диксонская средняя школа" в связи с демографическими процессами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разновозрастных групп в ТМК ДОУ "Хатангский детский сад "Снежинка", ТМК ДОУ "Хатангский детский сад "Солнышко", ТМК ОУ "Хетская средняя школа", ТМК ОУ "Носковская средняя школа-интернат"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"Караульская средняя школа - 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</si>
  <si>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Численность  учащихся  общеобразовательных  организаций - всего, в том числе:</t>
  </si>
  <si>
    <t>начальных - всего, в том числе в разрезе поселений:</t>
  </si>
  <si>
    <t>основных - всего, в том числе в разрезе поселений: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</si>
  <si>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</si>
  <si>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средних - всего, в том числе в разрезе поселений:</t>
  </si>
  <si>
    <t>классов-комплектов/классов очно-заочной (вечерней) формы получения образования - всего, в том числе в разрезе поселений:</t>
  </si>
  <si>
    <t>дошкольных групп кратковременного пребывания детей - всего, в том числе в разрезе поселений: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</si>
  <si>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4</t>
    </r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</si>
  <si>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</si>
  <si>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</si>
  <si>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</si>
  <si>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</si>
  <si>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</si>
  <si>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</si>
  <si>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КГБОУ "Дудинская общеобразовательная  школа-интернат"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</si>
  <si>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</si>
  <si>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</si>
  <si>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</si>
  <si>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</si>
  <si>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 xml:space="preserve">КГКОУ для детей - сирот и детей, оставшихся без попечения родителей "Дудинский детский дом" </t>
  </si>
  <si>
    <r>
      <t>Численность детей</t>
    </r>
    <r>
      <rPr>
        <i/>
        <vertAlign val="superscript"/>
        <sz val="12"/>
        <rFont val="Times New Roman"/>
        <family val="1"/>
        <charset val="204"/>
      </rPr>
      <t>6</t>
    </r>
    <r>
      <rPr>
        <i/>
        <sz val="12"/>
        <rFont val="Times New Roman"/>
        <family val="1"/>
        <charset val="204"/>
      </rPr>
      <t xml:space="preserve"> </t>
    </r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</si>
  <si>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</si>
  <si>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</si>
  <si>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</si>
  <si>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</si>
  <si>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</si>
  <si>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и миграционными процессами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большим набором детей в 1 классы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уменьшением количества желающих получить образование путем обучения в классах вечерней формы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 "Караульская средняя школа - интернат"           
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№1", ТМК ОУ "Байкаловская начальная школа"  путем присоединения к ТМК ОУ "Караульская средняя школа-интернат"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Уменьшение значения показателя обусловлено возращением детей в кровную семью, а также установлением опеки над детьми</t>
    </r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</si>
  <si>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</si>
  <si>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</si>
  <si>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</si>
  <si>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>Педагогических  работников - всего, в том числе:</t>
  </si>
  <si>
    <t>Дошкольных образовательных организаций - всего, в том числе в разрезе поселений:</t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</si>
  <si>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1</t>
    </r>
  </si>
  <si>
    <t>Общеобразовательных организаций - всего, в том числе в разрезе поселений:</t>
  </si>
  <si>
    <r>
      <t>КГБОУ "Дудинская общеобразовательная  школа-интернат"</t>
    </r>
    <r>
      <rPr>
        <vertAlign val="superscript"/>
        <sz val="12"/>
        <rFont val="Times New Roman"/>
        <family val="1"/>
        <charset val="204"/>
      </rPr>
      <t>2</t>
    </r>
  </si>
  <si>
    <r>
      <t>КГКБУ для детей - сирот и детей, оставшихся без попечения родителей "Дудинский детский дом"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</si>
  <si>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увольнением работников по собственному желанию      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замещением вакантных  должностей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</si>
  <si>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</si>
  <si>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</si>
  <si>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</si>
  <si>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</si>
  <si>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60/15</t>
  </si>
  <si>
    <t>62/16</t>
  </si>
  <si>
    <t>103,3/106,7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</si>
  <si>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</si>
  <si>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</si>
  <si>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</si>
  <si>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</si>
  <si>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</si>
  <si>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</si>
  <si>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</si>
  <si>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</si>
  <si>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</si>
  <si>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Численность читателей</t>
  </si>
  <si>
    <t>тыс.чел.</t>
  </si>
  <si>
    <t>Книговыдача</t>
  </si>
  <si>
    <t>экз.</t>
  </si>
  <si>
    <r>
      <t>Количество посещений</t>
    </r>
    <r>
      <rPr>
        <vertAlign val="superscript"/>
        <sz val="12"/>
        <rFont val="Times New Roman"/>
        <family val="1"/>
        <charset val="204"/>
      </rPr>
      <t>1</t>
    </r>
  </si>
  <si>
    <t>тыс.ед.</t>
  </si>
  <si>
    <t>Клубные  учреждения/Клубные учреждения - юридические лица - всего, в том числе в разрезе поселений:</t>
  </si>
  <si>
    <t>22/3</t>
  </si>
  <si>
    <t>100,0/100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</si>
  <si>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</si>
  <si>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</si>
  <si>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</si>
  <si>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</si>
  <si>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Количество культурно-досуговых  мероприятий</t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</si>
  <si>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</si>
  <si>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</si>
  <si>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</si>
  <si>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</si>
  <si>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</si>
  <si>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</si>
  <si>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r>
      <t>доля экспонирующихся предметов от общего числа предметов основного фонда</t>
    </r>
    <r>
      <rPr>
        <i/>
        <vertAlign val="superscript"/>
        <sz val="12"/>
        <rFont val="Times New Roman"/>
        <family val="1"/>
        <charset val="204"/>
      </rPr>
      <t>2</t>
    </r>
  </si>
  <si>
    <t>КГБУК "Таймырский  Дом  народного  творчества"</t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</si>
  <si>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3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</si>
  <si>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3</t>
    </r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</si>
  <si>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</si>
  <si>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</si>
  <si>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</si>
  <si>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</si>
  <si>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4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</si>
  <si>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</si>
  <si>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</si>
  <si>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отменой либо переносом на более поздний период из-за неблагоприятных погодных условий значительного количества мероприятий, а также приостановкой функционирования организаций сферы культуры муниципального района в соответствии с Указом Губернатора Красноярского края от 16.03.2020 №54-уг "О мерах по организации и проведению мероприятий, направленных на предупреждение завоза и распространения,  своевременного выявления и изоляции лиц с признаками новой короновирусной инфекции, вызванной 2019-nСoV, на территории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Изменение показателя обусловлено изменением в подходе учета экспонируемых предметов от общего числа предметов основного фонда, с IV квартала 2019 года не учитываются изображения предметов основного фонда, представленные в электронном виде на виртуальных выставках  на сайте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значения показателя обусловлено участием в выездных мероприятиях: выставке декоративно-прикладного и изобразительного искусства из фондов КГБУК "Таймырский Дом народного творчества" "Отражение Таймыра" (г.Санкт-Петербург") и выставке этнографических предметов в рамках всероссийского гуманитарного межмузейного проекта "Освоение Севера" (г. Норильск), большая часть которых прошла в январе-феврале 2020 года </t>
    </r>
    <r>
      <rPr>
        <sz val="10"/>
        <color rgb="FF00B0F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нового клубного формирования: семейный алтайский клуб "Карлагаш" (Ласточка)  </t>
    </r>
    <r>
      <rPr>
        <sz val="10"/>
        <color rgb="FFFF000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</si>
  <si>
    <t>Культурно-досуговые  центры/Культурно-досуговые центры - юридические   лица - всего, в том числе в разрезе поселений:</t>
  </si>
  <si>
    <t>180</t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</si>
  <si>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</si>
  <si>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t>Численность посетителей, участвующих в культурно-досуговых мероприятиях</t>
  </si>
  <si>
    <t>Кино-досуговые центры/Кино-досуговые центры - юридические   лица - всего, в том числе в разрезе поселений:</t>
  </si>
  <si>
    <t>Количество  сеансов</t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</si>
  <si>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2</t>
    </r>
  </si>
  <si>
    <t>Валовой  доход</t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</si>
  <si>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</si>
  <si>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Информационный центр "Хатанга"</t>
  </si>
  <si>
    <t>100/х</t>
  </si>
  <si>
    <t>Организации дополнительного  образования детей в сфере культуры  и  искусства</t>
  </si>
  <si>
    <t>Детские  школы  искусств/Детские школы искусств - юридические   лица  - всего, в том числе в разрезе поселений:</t>
  </si>
  <si>
    <t>4/4</t>
  </si>
  <si>
    <t>Филиалы детских школ искусств/Филиалы детских школ искусств - юридические лица- всего, в том числе в разрезе поселений:</t>
  </si>
  <si>
    <t>х/х</t>
  </si>
  <si>
    <t>0/0</t>
  </si>
  <si>
    <t>Численность обучающихся</t>
  </si>
  <si>
    <t>Организации в сфере развития единого информационного пространства в сфере культуры и туризма</t>
  </si>
  <si>
    <r>
      <t>МКУ "Таймырский информационный центр"</t>
    </r>
    <r>
      <rPr>
        <vertAlign val="superscript"/>
        <sz val="12"/>
        <rFont val="Times New Roman"/>
        <family val="1"/>
        <charset val="204"/>
      </rPr>
      <t>3</t>
    </r>
  </si>
  <si>
    <t>2</t>
  </si>
  <si>
    <r>
      <t>Удельный вес населения, участвующего в культурно-досуговых мероприятиях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</si>
  <si>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Снижение значения показателя обусловлено отменой либо переносом на более поздний период из-за неблагоприятных погодных условий значительного количества мероприятий, а также приостановкой функционирования организаций сферы культуры муниципального района в соответствии с Указом Губернатора Красноярского края от 16.03.2020 №54-уг "О мерах по организации и проведению мероприятий, направленных на предупреждение завоза и распространения,  своевременного выявления и изоляции лиц с признаками новой короновирусной инфекции, вызванной 2019-nСoV, на территории Красноярского края"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</t>
    </r>
    <r>
      <rPr>
        <i/>
        <vertAlign val="superscript"/>
        <sz val="10"/>
        <rFont val="Times New Roman"/>
        <family val="1"/>
        <charset val="204"/>
      </rPr>
      <t xml:space="preserve">      </t>
    </r>
    <r>
      <rPr>
        <vertAlign val="superscript"/>
        <sz val="10"/>
        <rFont val="Times New Roman"/>
        <family val="1"/>
        <charset val="204"/>
      </rPr>
      <t xml:space="preserve">                                                               2</t>
    </r>
    <r>
      <rPr>
        <sz val="10"/>
        <rFont val="Times New Roman"/>
        <family val="1"/>
        <charset val="204"/>
      </rPr>
      <t xml:space="preserve">Увеличение значения показателя обусловлено показом премьерных фильмов, поддержанных активной рекламой, что повлияло на увеличение охвата разных возрастных групп населения  </t>
    </r>
    <r>
      <rPr>
        <sz val="10"/>
        <color theme="4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Изменение показателя обусловлено открытием в 2019 году в г. Дудинка МКУ "Таймырский информационный центр" </t>
    </r>
  </si>
  <si>
    <t>ФИЗИЧЕСКАЯ КУЛЬТУРА И СПОРТ</t>
  </si>
  <si>
    <t>Спортивные сооружения - всего, в том числе:</t>
  </si>
  <si>
    <t>Спортзалы - всего, в том числе в разрезе поселений: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</si>
  <si>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</si>
  <si>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</si>
  <si>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</si>
  <si>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</si>
  <si>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вводом в эксплуатацию в г. Дудинка нового спортивного объекта: общественное пространство для активного досуга «Полюс спорта», созданного в рамках федерального проекта «Формирование комфортной городской среды»</t>
    </r>
  </si>
  <si>
    <t>Крытые катки с искусственным льдом - всего, в том числе в разрезе поселений:</t>
  </si>
  <si>
    <t>Другие  спортсооружения (нестандартные) - всего, в том числе в разрезе поселений:</t>
  </si>
  <si>
    <t>Детские спортивные школы - всего, в том числе в разрезе поселений:</t>
  </si>
  <si>
    <t>Выполнение  нормативов - всего, в том числе:</t>
  </si>
  <si>
    <t>в 9,6 раз</t>
  </si>
  <si>
    <t>"Мастер спорта"</t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</si>
  <si>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1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</si>
  <si>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2</t>
    </r>
  </si>
  <si>
    <t>в 9 раз</t>
  </si>
  <si>
    <t>Численность   занимающихся   физической  культурой  и спортом  -  всего, в  том числе  в разрезе поселений:</t>
  </si>
  <si>
    <t>5</t>
  </si>
  <si>
    <t>Удельный вес населения, систематически занимающегося физической культурой и спортом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</si>
  <si>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выполнением спортсменами нормативов в конце 2019 года, а изданием приказа Министерства спорта Красноярского края о присвоении разрядов в 1 квартале 2020 года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увеличением количества спортсменов, выполнивших нормативы на массовые разряды </t>
    </r>
  </si>
  <si>
    <t>СОЦИАЛЬНАЯ ПОЛИТИКА</t>
  </si>
  <si>
    <t xml:space="preserve">МБУ СО «Комплексный центр социального обслуживания населения «Таймырский», в том числе:
</t>
  </si>
  <si>
    <t xml:space="preserve">Отделение профилактики безнадзорности и правонарушений несовершеннолетних (с двумя группами социальной реабилитации несовершеннолетних) </t>
  </si>
  <si>
    <t>количество мест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</si>
  <si>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</si>
  <si>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Отделение социальной помощи семье и детям (полустационарная фома)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</si>
  <si>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2</t>
    </r>
  </si>
  <si>
    <t>Социально-реабилитационное отделение для граждан пожилого возраста и инвалидов, детей и лиц с ограниченными возможностями</t>
  </si>
  <si>
    <t>численность обслуживаемых лиц</t>
  </si>
  <si>
    <t>Отделение временного проживания граждан пожилого возраста и инвалидов</t>
  </si>
  <si>
    <t>Отделение «Социальная гостиница»</t>
  </si>
  <si>
    <t xml:space="preserve">Отделение срочного социального обслуживания </t>
  </si>
  <si>
    <t>Отделение социального обслуживания на дому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</si>
  <si>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</si>
  <si>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</si>
  <si>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</si>
  <si>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</si>
  <si>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</si>
  <si>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</si>
  <si>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</si>
  <si>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</si>
  <si>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</si>
  <si>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</si>
  <si>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</si>
  <si>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</si>
  <si>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с четырьмя детьми</t>
  </si>
  <si>
    <t>7.3</t>
  </si>
  <si>
    <t>с пятью детьми и более</t>
  </si>
  <si>
    <t>8</t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</si>
  <si>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</si>
  <si>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9</t>
  </si>
  <si>
    <t>Численность граждан, пользующихся мерами социальной поддержки по оплате жилья и коммунальных услуг</t>
  </si>
  <si>
    <r>
      <t>1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  <r>
      <rPr>
        <vertAlign val="superscript"/>
        <sz val="10"/>
        <rFont val="Times New Roman"/>
        <family val="1"/>
        <charset val="204"/>
      </rPr>
      <t xml:space="preserve">
2</t>
    </r>
    <r>
      <rPr>
        <sz val="10"/>
        <rFont val="Times New Roman"/>
        <family val="1"/>
        <charset val="204"/>
      </rPr>
      <t>Уменьшение значения показателя обусловлено введением режима самоизоляции граждан в рамках борьбы с коронавирусной инфекцией</t>
    </r>
    <r>
      <rPr>
        <vertAlign val="superscript"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</si>
  <si>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ПОТРЕБИТЕЛЬСКИЙ РЫНОК</t>
  </si>
  <si>
    <r>
      <t>Средние потребительские цены на социально-значимые продовольственные товары в марте 2020 года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i/>
        <vertAlign val="superscript"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</si>
  <si>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</si>
  <si>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</si>
  <si>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</si>
  <si>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</si>
  <si>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</si>
  <si>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</si>
  <si>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>Портал КК динамика цент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</si>
  <si>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</si>
  <si>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</si>
  <si>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</si>
  <si>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</si>
  <si>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</si>
  <si>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</si>
  <si>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</si>
  <si>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</si>
  <si>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</si>
  <si>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</si>
  <si>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</si>
  <si>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</si>
  <si>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</si>
  <si>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</si>
  <si>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</si>
  <si>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</si>
  <si>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</si>
  <si>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</si>
  <si>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</si>
  <si>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</si>
  <si>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</si>
  <si>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</si>
  <si>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</si>
  <si>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</si>
  <si>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</si>
  <si>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</si>
  <si>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</si>
  <si>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</si>
  <si>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</si>
  <si>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</si>
  <si>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Молоко питьевое цельное пастеризованное                              2,5-3,2%  жирности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</si>
  <si>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</si>
  <si>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</si>
  <si>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</si>
  <si>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</si>
  <si>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</si>
  <si>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Яйца куриные, 1 дес.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</si>
  <si>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</si>
  <si>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</si>
  <si>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</si>
  <si>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</si>
  <si>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</si>
  <si>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r>
      <t>1</t>
    </r>
    <r>
      <rPr>
        <sz val="10"/>
        <rFont val="Times New Roman"/>
        <family val="1"/>
        <charset val="204"/>
      </rPr>
      <t>Данные  Управления Федеральной службы государственной статистики по Красноярскому краю, Республике Хакасия и Республике Тыва</t>
    </r>
  </si>
  <si>
    <t>Индекс потребительских цен</t>
  </si>
  <si>
    <t>январь - март 2019 года к январю -  марту 2018 года</t>
  </si>
  <si>
    <t>январь - март 2020 года к январю - марту 2019 года</t>
  </si>
  <si>
    <t>Темп изменения, процентные пункты</t>
  </si>
  <si>
    <t xml:space="preserve">1.29.3.1 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</si>
  <si>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</si>
  <si>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</si>
  <si>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</si>
  <si>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</si>
  <si>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 xml:space="preserve">   на  платные  услуги   населению</t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</si>
  <si>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</si>
  <si>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Крестьянские  (фермерские)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</si>
  <si>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Промысловые  семейно-родовые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</si>
  <si>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</t>
    </r>
  </si>
  <si>
    <r>
      <t xml:space="preserve">Общества  с  ограниченной  ответственностью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</si>
  <si>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Общины  коренных  малочисленных  народов  Севера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</si>
  <si>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 производственные    кооперативы    (артели)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</si>
  <si>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потребительские  кооперативы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</si>
  <si>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Индивидуальные  предприниматели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</si>
  <si>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Хозяйства   населения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</si>
  <si>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t>Всего по  муниципальному району</t>
  </si>
  <si>
    <r>
      <t>Поголовье скота и птицы в  хозяйствах населения муниципального района - всего, в том числе:</t>
    </r>
    <r>
      <rPr>
        <b/>
        <vertAlign val="superscript"/>
        <sz val="12"/>
        <rFont val="Times New Roman"/>
        <family val="1"/>
        <charset val="204"/>
      </rPr>
      <t>1</t>
    </r>
  </si>
  <si>
    <t>голов</t>
  </si>
  <si>
    <t>10.1</t>
  </si>
  <si>
    <t>крупный  рогатый  скот - всего, в том числе:</t>
  </si>
  <si>
    <t>коровы - всего, в том числе в разрезе поселений:</t>
  </si>
  <si>
    <t>Поголовье скота и птицы у индивидуальных предпринимателей - всего, в том числе:</t>
  </si>
  <si>
    <t>11.1</t>
  </si>
  <si>
    <t xml:space="preserve">коровы - всего, в том числе в разрезе поселений: </t>
  </si>
  <si>
    <t>11.2</t>
  </si>
  <si>
    <t>свиньи - всего, в том числе в разрезе поселений:</t>
  </si>
  <si>
    <t>11.3</t>
  </si>
  <si>
    <t>птица - всего, в том числе в разрезе поселений:</t>
  </si>
  <si>
    <t>Поголовье домашних северных оленей - всего, в том числе в разрезе поселений:</t>
  </si>
  <si>
    <t>127 354*</t>
  </si>
  <si>
    <t>123 296*</t>
  </si>
  <si>
    <t>4 384**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</si>
  <si>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забоем поголовья коров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значения показателя обусловлено забоем поголовья свиней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</si>
  <si>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*на 01.01.2019, на 01.01.2020
**в том числе, прошедших процедуру биркования 3 612 голов</t>
  </si>
  <si>
    <t>ЖИЛИЩНО-КОММУНАЛЬНОЕ ХОЗЯЙСТВО</t>
  </si>
  <si>
    <t>№ п/п</t>
  </si>
  <si>
    <t xml:space="preserve">Эксплуатируемый   жилищный  фонд - всего, в  том  числе: </t>
  </si>
  <si>
    <t>тыс. кв. м.</t>
  </si>
  <si>
    <t>общая площадь жилых строений</t>
  </si>
  <si>
    <t>общая площадь общежитий</t>
  </si>
  <si>
    <t>общая площадь нежилых помещений</t>
  </si>
  <si>
    <r>
      <t>Доля ветхого и аварийного жилищного фонда всех форм собственности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</si>
  <si>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t>Расходы на жилищно-коммунальные услуги</t>
    </r>
    <r>
      <rPr>
        <b/>
        <vertAlign val="superscript"/>
        <sz val="12"/>
        <rFont val="Times New Roman"/>
        <family val="1"/>
        <charset val="204"/>
      </rPr>
      <t>2</t>
    </r>
  </si>
  <si>
    <r>
      <t>из них: капитальный ремонт</t>
    </r>
    <r>
      <rPr>
        <i/>
        <vertAlign val="superscript"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             </t>
    </r>
  </si>
  <si>
    <t>Уровень оплаты населением коммунальных услуг от экономически обоснованных затрат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</si>
  <si>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</si>
  <si>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Доходы от потребителей за жилищно-коммунальные услуги по действующим тарифам</t>
  </si>
  <si>
    <r>
      <t>Субсидии бюджета муниципального района  на компенсацию выпадающих доходов предприятиям ЖКХ от оказания коммунальных услуг населению, по тарифам не обеспечивающим возмещение издержек</t>
    </r>
    <r>
      <rPr>
        <b/>
        <vertAlign val="superscript"/>
        <sz val="12"/>
        <rFont val="Times New Roman"/>
        <family val="1"/>
        <charset val="204"/>
      </rPr>
      <t>3</t>
    </r>
  </si>
  <si>
    <t>Финансовый результат (прибыль, убыток)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</si>
  <si>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Изменение значения показателя обусловлено корректировкой площади аварийного и ветхого жилья при обследовании жилого фонда в 3 квартале 2019 года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 xml:space="preserve">         2</t>
    </r>
    <r>
      <rPr>
        <sz val="10"/>
        <rFont val="Times New Roman"/>
        <family val="1"/>
        <charset val="204"/>
      </rPr>
      <t xml:space="preserve">Увеличение значения показателя обусловлено увеличением расходов по заключенным договорам на поставку топливно-энергетических ресурсов и материалов, в целях подготовки к осенне-зимнему периоду 2020-2021 годов                                                                                                                                                                                    
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Отклонение значения показателя обусловлено поступлением не в полном объеме денежных средств из краевого бюджета в районный бюджет в 1 квартале 2019 года</t>
    </r>
  </si>
  <si>
    <t>ТРАНСПОРТ</t>
  </si>
  <si>
    <r>
      <t xml:space="preserve">По состоянию на 01.01.2020 на территории муниципального района функционировали:
- 2 аэропорта:
  • "Хатанга" </t>
    </r>
    <r>
      <rPr>
        <i/>
        <sz val="13"/>
        <rFont val="Times New Roman"/>
        <family val="1"/>
        <charset val="204"/>
      </rPr>
      <t>(</t>
    </r>
    <r>
      <rPr>
        <sz val="13"/>
        <rFont val="Times New Roman"/>
        <family val="1"/>
        <charset val="204"/>
      </rPr>
      <t xml:space="preserve">филиал "Хатанга" ФКП "Аэропорты Красноярья");
  • "Диксон" (филиал "Диксон" ФКП "Аэропорты Красноярья");
- 2 посадочные площадки:
  •  "Дудинка" (ООО "Аэропорт "Норильск");
  • "Гидропорт" (ООО "Аэропорт "Норильск");
- 17 вертолетных площадок, находящихся в: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"Город Дудинка": снп. Потапово, Волочанка, Хантайское Озеро, Усть-Авам;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Хатанга": снп. Новая, Хета, Катырык, Каяк, Новорыбная, Сындасско, Попигай;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Караул": с. Караул, снп. Усть-Порт, Носок, Байкаловск, Воронцово, Тухард.</t>
    </r>
  </si>
  <si>
    <t>Протяженность территориальных  автомобильных  дорог - всего, в том числе:</t>
  </si>
  <si>
    <t>км</t>
  </si>
  <si>
    <t>1.1.</t>
  </si>
  <si>
    <t xml:space="preserve"> по типам покрытия:</t>
  </si>
  <si>
    <t>асфальтобетонное</t>
  </si>
  <si>
    <t>щебеночное</t>
  </si>
  <si>
    <t>грунтовое</t>
  </si>
  <si>
    <t xml:space="preserve"> искусственные дорожные сооружения (зимники, переправы по льду)</t>
  </si>
  <si>
    <t>Протяженность автомобильных дорог регионального и межмуниципального  значения Красноярского края</t>
  </si>
  <si>
    <t xml:space="preserve">Количество автобусных маршрутов - всего, в том числе:     </t>
  </si>
  <si>
    <t>3.1</t>
  </si>
  <si>
    <t>внутригородские маршруты</t>
  </si>
  <si>
    <t>3.2</t>
  </si>
  <si>
    <t>междугородние маршруты</t>
  </si>
  <si>
    <t>Объем средств, направленный на:</t>
  </si>
  <si>
    <t>4.1</t>
  </si>
  <si>
    <r>
      <t>содержание и ремонт автомобильных дорог общего пользования</t>
    </r>
    <r>
      <rPr>
        <i/>
        <vertAlign val="superscript"/>
        <sz val="12"/>
        <rFont val="Times New Roman"/>
        <family val="1"/>
        <charset val="204"/>
      </rPr>
      <t>1</t>
    </r>
  </si>
  <si>
    <t>млн. руб.</t>
  </si>
  <si>
    <t>4.2</t>
  </si>
  <si>
    <t>реконструкцию автомобильных дорог общего пользования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</si>
  <si>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Снижение значения показателя обусловлено поздним предоставлением документов на оплату АО "Хатангский морской торговый порт" по муниципальным контрактам на выполнение работ по устройству  и содержанию автомобильных дорог сезонного действия (автозимников) "Дудинка - Хатанга" на участке ""Хета - Новая - Кресты - Хатанга" в зимний период 2019-2020 годов"; "Хатанга - Новорыбная" на участке "Хатанга - Жданиха" в зимний период 2019-2020 годов"</t>
    </r>
  </si>
  <si>
    <t>ПРАВОНАРУШЕНИЯ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</si>
  <si>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</si>
  <si>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</si>
  <si>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</si>
  <si>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</si>
  <si>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</si>
  <si>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</si>
  <si>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</si>
  <si>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</si>
  <si>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</si>
  <si>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</si>
  <si>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 xml:space="preserve"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
</t>
  </si>
  <si>
    <t>Структура доходов консолидированного бюджета муниципального района                                                                             за 1 квартал 2020 года (исполнение), в %</t>
  </si>
  <si>
    <t>Структура расходов консолидированного бюджета муниципального района                                                  за 1 квартал 2020 года (исполнение), в %</t>
  </si>
  <si>
    <t>Исполнение консолидированного бюджета муниципального района (млн.рублей)</t>
  </si>
  <si>
    <t>План на 2020 год</t>
  </si>
  <si>
    <t xml:space="preserve">Фактическое исполнение бюджета на 01.04.2020 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</si>
  <si>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</si>
  <si>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</si>
  <si>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</si>
  <si>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</si>
  <si>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</si>
  <si>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</si>
  <si>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</si>
  <si>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</si>
  <si>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</si>
  <si>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</si>
  <si>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</si>
  <si>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</si>
  <si>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</si>
  <si>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</si>
  <si>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</si>
  <si>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</si>
  <si>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</si>
  <si>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</si>
  <si>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</si>
  <si>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</si>
  <si>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</si>
  <si>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</si>
  <si>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</si>
  <si>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</si>
  <si>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</si>
  <si>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</si>
  <si>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</si>
  <si>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</si>
  <si>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</si>
  <si>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11.4</t>
  </si>
  <si>
    <t>Национальная   экономика</t>
  </si>
  <si>
    <t>11.5</t>
  </si>
  <si>
    <t>Жилищно-коммунальное  хозяйство</t>
  </si>
  <si>
    <t>11.6</t>
  </si>
  <si>
    <t>Охрана окружающей среды</t>
  </si>
  <si>
    <t>11.7</t>
  </si>
  <si>
    <t>Образование</t>
  </si>
  <si>
    <t>11.8</t>
  </si>
  <si>
    <t>Культура и кинематография</t>
  </si>
  <si>
    <t>11.9</t>
  </si>
  <si>
    <t>Социальная   политика</t>
  </si>
  <si>
    <t>11.10</t>
  </si>
  <si>
    <t>Физическая культура и спорт</t>
  </si>
  <si>
    <t>11.11</t>
  </si>
  <si>
    <t>Средства массовой информации</t>
  </si>
  <si>
    <t>11.12</t>
  </si>
  <si>
    <t>Обслуживание государственного и муниципального долга</t>
  </si>
  <si>
    <t>11.13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</si>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</sst>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"/>
    <numFmt numFmtId="165" formatCode="0.0"/>
    <numFmt numFmtId="166" formatCode="d/m;@"/>
    <numFmt numFmtId="167" formatCode="#,##0.0;[Red]#,##0.0"/>
    <numFmt numFmtId="168" formatCode="#,##0.00;[Red]#,##0.00"/>
    <numFmt numFmtId="169" formatCode="#,##0;[Red]#,##0"/>
    <numFmt numFmtId="170" formatCode="0.0;[Red]0.0"/>
    <numFmt numFmtId="171" formatCode="000000"/>
    <numFmt numFmtId="172" formatCode="#,##0.000"/>
    <numFmt numFmtId="173" formatCode="[$-10419]#,##0.0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92D05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57" fillId="0" borderId="0"/>
  </cellStyleXfs>
  <cellXfs count="6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/>
    <xf numFmtId="0" fontId="10" fillId="0" borderId="0" xfId="0" applyFont="1" applyFill="1" applyAlignment="1">
      <alignment wrapText="1"/>
    </xf>
    <xf numFmtId="0" fontId="14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top"/>
    </xf>
    <xf numFmtId="49" fontId="24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wrapText="1"/>
    </xf>
    <xf numFmtId="0" fontId="25" fillId="0" borderId="0" xfId="0" applyFont="1" applyFill="1"/>
    <xf numFmtId="0" fontId="19" fillId="0" borderId="0" xfId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27" fillId="0" borderId="0" xfId="0" applyFont="1" applyFill="1"/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right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3" fontId="22" fillId="0" borderId="1" xfId="1" applyNumberFormat="1" applyFont="1" applyFill="1" applyBorder="1" applyAlignment="1">
      <alignment horizontal="right" vertical="center" wrapText="1"/>
    </xf>
    <xf numFmtId="3" fontId="28" fillId="0" borderId="1" xfId="1" applyNumberFormat="1" applyFont="1" applyFill="1" applyBorder="1" applyAlignment="1">
      <alignment horizontal="right" vertical="center" wrapText="1"/>
    </xf>
    <xf numFmtId="165" fontId="28" fillId="0" borderId="1" xfId="1" applyNumberFormat="1" applyFont="1" applyFill="1" applyBorder="1" applyAlignment="1">
      <alignment horizontal="right" vertical="center"/>
    </xf>
    <xf numFmtId="49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justify" vertical="top" wrapText="1"/>
    </xf>
    <xf numFmtId="0" fontId="19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3" fontId="20" fillId="2" borderId="3" xfId="1" applyNumberFormat="1" applyFont="1" applyFill="1" applyBorder="1" applyAlignment="1">
      <alignment horizontal="right" vertical="center" wrapText="1"/>
    </xf>
    <xf numFmtId="3" fontId="20" fillId="2" borderId="5" xfId="1" applyNumberFormat="1" applyFont="1" applyFill="1" applyBorder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3" fontId="22" fillId="2" borderId="3" xfId="1" applyNumberFormat="1" applyFont="1" applyFill="1" applyBorder="1" applyAlignment="1">
      <alignment horizontal="right" vertical="center" wrapText="1"/>
    </xf>
    <xf numFmtId="3" fontId="22" fillId="2" borderId="5" xfId="1" applyNumberFormat="1" applyFont="1" applyFill="1" applyBorder="1" applyAlignment="1">
      <alignment horizontal="right" vertical="center" wrapText="1"/>
    </xf>
    <xf numFmtId="165" fontId="22" fillId="2" borderId="1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3" fontId="22" fillId="2" borderId="1" xfId="1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justify" vertical="top" wrapText="1"/>
    </xf>
    <xf numFmtId="0" fontId="16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top" wrapText="1"/>
    </xf>
    <xf numFmtId="0" fontId="31" fillId="2" borderId="0" xfId="0" applyFont="1" applyFill="1" applyBorder="1" applyAlignment="1">
      <alignment horizontal="justify" vertical="top" wrapText="1"/>
    </xf>
    <xf numFmtId="0" fontId="2" fillId="2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center" vertical="top" textRotation="255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 wrapText="1"/>
    </xf>
    <xf numFmtId="165" fontId="33" fillId="0" borderId="0" xfId="0" applyNumberFormat="1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/>
    </xf>
    <xf numFmtId="4" fontId="6" fillId="0" borderId="3" xfId="2" quotePrefix="1" applyNumberFormat="1" applyFont="1" applyFill="1" applyBorder="1" applyAlignment="1">
      <alignment vertical="center" wrapText="1"/>
    </xf>
    <xf numFmtId="4" fontId="6" fillId="0" borderId="5" xfId="2" quotePrefix="1" applyNumberFormat="1" applyFont="1" applyFill="1" applyBorder="1" applyAlignment="1">
      <alignment vertical="center" wrapText="1"/>
    </xf>
    <xf numFmtId="164" fontId="6" fillId="0" borderId="3" xfId="2" quotePrefix="1" applyNumberFormat="1" applyFont="1" applyFill="1" applyBorder="1" applyAlignment="1">
      <alignment vertical="center" wrapText="1"/>
    </xf>
    <xf numFmtId="164" fontId="6" fillId="0" borderId="5" xfId="2" quotePrefix="1" applyNumberFormat="1" applyFont="1" applyFill="1" applyBorder="1" applyAlignment="1">
      <alignment vertical="center" wrapText="1"/>
    </xf>
    <xf numFmtId="0" fontId="35" fillId="0" borderId="0" xfId="0" applyFont="1" applyFill="1"/>
    <xf numFmtId="164" fontId="20" fillId="0" borderId="0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/>
    </xf>
    <xf numFmtId="4" fontId="22" fillId="0" borderId="3" xfId="2" quotePrefix="1" applyNumberFormat="1" applyFont="1" applyFill="1" applyBorder="1" applyAlignment="1">
      <alignment horizontal="right" wrapText="1"/>
    </xf>
    <xf numFmtId="4" fontId="22" fillId="0" borderId="5" xfId="2" quotePrefix="1" applyNumberFormat="1" applyFont="1" applyFill="1" applyBorder="1" applyAlignment="1">
      <alignment horizontal="right" wrapText="1"/>
    </xf>
    <xf numFmtId="164" fontId="22" fillId="0" borderId="3" xfId="2" quotePrefix="1" applyNumberFormat="1" applyFont="1" applyFill="1" applyBorder="1" applyAlignment="1">
      <alignment horizontal="right" vertical="center" wrapText="1"/>
    </xf>
    <xf numFmtId="164" fontId="22" fillId="0" borderId="5" xfId="2" quotePrefix="1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64" fontId="6" fillId="0" borderId="0" xfId="2" quotePrefix="1" applyNumberFormat="1" applyFont="1" applyFill="1" applyBorder="1" applyAlignment="1">
      <alignment horizontal="right" vertical="center" wrapText="1"/>
    </xf>
    <xf numFmtId="4" fontId="22" fillId="0" borderId="3" xfId="2" applyNumberFormat="1" applyFont="1" applyFill="1" applyBorder="1" applyAlignment="1" applyProtection="1">
      <alignment horizontal="right" wrapText="1"/>
    </xf>
    <xf numFmtId="4" fontId="22" fillId="0" borderId="5" xfId="2" applyNumberFormat="1" applyFont="1" applyFill="1" applyBorder="1" applyAlignment="1" applyProtection="1">
      <alignment horizontal="right" wrapText="1"/>
    </xf>
    <xf numFmtId="164" fontId="22" fillId="0" borderId="3" xfId="2" quotePrefix="1" applyNumberFormat="1" applyFont="1" applyFill="1" applyBorder="1" applyAlignment="1">
      <alignment horizontal="right" wrapText="1"/>
    </xf>
    <xf numFmtId="164" fontId="22" fillId="0" borderId="5" xfId="2" quotePrefix="1" applyNumberFormat="1" applyFont="1" applyFill="1" applyBorder="1" applyAlignment="1">
      <alignment horizontal="right" wrapText="1"/>
    </xf>
    <xf numFmtId="165" fontId="22" fillId="0" borderId="1" xfId="0" applyNumberFormat="1" applyFont="1" applyFill="1" applyBorder="1" applyAlignment="1">
      <alignment horizontal="right" vertical="center"/>
    </xf>
    <xf numFmtId="4" fontId="22" fillId="0" borderId="3" xfId="2" applyNumberFormat="1" applyFont="1" applyFill="1" applyBorder="1" applyAlignment="1" applyProtection="1">
      <alignment horizontal="right" vertical="center" wrapText="1"/>
    </xf>
    <xf numFmtId="4" fontId="22" fillId="0" borderId="5" xfId="2" applyNumberFormat="1" applyFont="1" applyFill="1" applyBorder="1" applyAlignment="1" applyProtection="1">
      <alignment horizontal="right" vertical="center" wrapText="1"/>
    </xf>
    <xf numFmtId="164" fontId="22" fillId="0" borderId="3" xfId="2" applyNumberFormat="1" applyFont="1" applyFill="1" applyBorder="1" applyAlignment="1" applyProtection="1">
      <alignment horizontal="right" vertical="center" wrapText="1"/>
    </xf>
    <xf numFmtId="164" fontId="22" fillId="0" borderId="5" xfId="2" applyNumberFormat="1" applyFont="1" applyFill="1" applyBorder="1" applyAlignment="1" applyProtection="1">
      <alignment horizontal="right"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/>
    </xf>
    <xf numFmtId="4" fontId="22" fillId="0" borderId="3" xfId="2" quotePrefix="1" applyNumberFormat="1" applyFont="1" applyFill="1" applyBorder="1" applyAlignment="1">
      <alignment horizontal="right" vertical="center" wrapText="1"/>
    </xf>
    <xf numFmtId="4" fontId="22" fillId="0" borderId="5" xfId="2" quotePrefix="1" applyNumberFormat="1" applyFont="1" applyFill="1" applyBorder="1" applyAlignment="1">
      <alignment horizontal="right" vertical="center" wrapText="1"/>
    </xf>
    <xf numFmtId="49" fontId="22" fillId="0" borderId="3" xfId="2" applyNumberFormat="1" applyFont="1" applyFill="1" applyBorder="1" applyAlignment="1" applyProtection="1">
      <alignment horizontal="right" vertical="center" wrapText="1"/>
    </xf>
    <xf numFmtId="49" fontId="22" fillId="0" borderId="4" xfId="2" applyNumberFormat="1" applyFont="1" applyFill="1" applyBorder="1" applyAlignment="1" applyProtection="1">
      <alignment horizontal="right" vertical="center" wrapText="1"/>
    </xf>
    <xf numFmtId="49" fontId="22" fillId="0" borderId="5" xfId="2" applyNumberFormat="1" applyFont="1" applyFill="1" applyBorder="1" applyAlignment="1" applyProtection="1">
      <alignment horizontal="right" vertical="center" wrapText="1"/>
    </xf>
    <xf numFmtId="164" fontId="6" fillId="0" borderId="0" xfId="2" quotePrefix="1" applyNumberFormat="1" applyFont="1" applyFill="1" applyBorder="1" applyAlignment="1">
      <alignment horizontal="right" vertical="center" wrapText="1"/>
    </xf>
    <xf numFmtId="164" fontId="27" fillId="0" borderId="0" xfId="2" quotePrefix="1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36" fillId="0" borderId="3" xfId="2" applyNumberFormat="1" applyFont="1" applyFill="1" applyBorder="1" applyAlignment="1" applyProtection="1">
      <alignment horizontal="center" wrapText="1"/>
    </xf>
    <xf numFmtId="49" fontId="36" fillId="0" borderId="5" xfId="2" applyNumberFormat="1" applyFont="1" applyFill="1" applyBorder="1" applyAlignment="1" applyProtection="1">
      <alignment horizontal="center" wrapText="1"/>
    </xf>
    <xf numFmtId="3" fontId="21" fillId="0" borderId="3" xfId="0" applyNumberFormat="1" applyFont="1" applyFill="1" applyBorder="1" applyAlignment="1">
      <alignment horizontal="right" vertical="top" wrapText="1"/>
    </xf>
    <xf numFmtId="3" fontId="21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/>
    <xf numFmtId="4" fontId="22" fillId="0" borderId="1" xfId="1" applyNumberFormat="1" applyFont="1" applyFill="1" applyBorder="1" applyAlignment="1">
      <alignment horizontal="right" vertical="center" wrapText="1"/>
    </xf>
    <xf numFmtId="4" fontId="22" fillId="0" borderId="3" xfId="1" applyNumberFormat="1" applyFont="1" applyFill="1" applyBorder="1" applyAlignment="1">
      <alignment horizontal="right" vertical="center" wrapText="1"/>
    </xf>
    <xf numFmtId="17" fontId="2" fillId="0" borderId="0" xfId="0" applyNumberFormat="1" applyFont="1" applyFill="1"/>
    <xf numFmtId="164" fontId="22" fillId="0" borderId="3" xfId="1" applyNumberFormat="1" applyFont="1" applyFill="1" applyBorder="1" applyAlignment="1">
      <alignment horizontal="right" vertical="center" wrapText="1"/>
    </xf>
    <xf numFmtId="164" fontId="22" fillId="0" borderId="5" xfId="1" applyNumberFormat="1" applyFont="1" applyFill="1" applyBorder="1" applyAlignment="1">
      <alignment horizontal="right" vertical="center" wrapText="1"/>
    </xf>
    <xf numFmtId="164" fontId="22" fillId="0" borderId="4" xfId="1" applyNumberFormat="1" applyFont="1" applyFill="1" applyBorder="1" applyAlignment="1">
      <alignment horizontal="right" vertical="center" wrapText="1"/>
    </xf>
    <xf numFmtId="4" fontId="22" fillId="0" borderId="3" xfId="3" applyNumberFormat="1" applyFont="1" applyFill="1" applyBorder="1" applyAlignment="1">
      <alignment horizontal="right" vertical="center" wrapText="1"/>
    </xf>
    <xf numFmtId="4" fontId="22" fillId="0" borderId="4" xfId="3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3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 wrapText="1"/>
    </xf>
    <xf numFmtId="4" fontId="22" fillId="0" borderId="1" xfId="3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20" fillId="2" borderId="3" xfId="2" quotePrefix="1" applyNumberFormat="1" applyFont="1" applyFill="1" applyBorder="1" applyAlignment="1">
      <alignment horizontal="right" vertical="center" wrapText="1"/>
    </xf>
    <xf numFmtId="164" fontId="20" fillId="2" borderId="5" xfId="2" quotePrefix="1" applyNumberFormat="1" applyFont="1" applyFill="1" applyBorder="1" applyAlignment="1">
      <alignment horizontal="right" vertical="center" wrapText="1"/>
    </xf>
    <xf numFmtId="165" fontId="20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164" fontId="22" fillId="2" borderId="3" xfId="2" quotePrefix="1" applyNumberFormat="1" applyFont="1" applyFill="1" applyBorder="1" applyAlignment="1">
      <alignment horizontal="right" vertical="center" wrapText="1"/>
    </xf>
    <xf numFmtId="164" fontId="22" fillId="2" borderId="5" xfId="2" quotePrefix="1" applyNumberFormat="1" applyFont="1" applyFill="1" applyBorder="1" applyAlignment="1">
      <alignment horizontal="right" vertical="center" wrapText="1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5" xfId="0" applyNumberFormat="1" applyFont="1" applyFill="1" applyBorder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right" vertical="center" wrapText="1"/>
    </xf>
    <xf numFmtId="165" fontId="3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right" vertical="center"/>
    </xf>
    <xf numFmtId="164" fontId="20" fillId="0" borderId="5" xfId="0" applyNumberFormat="1" applyFont="1" applyFill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right" vertical="center"/>
    </xf>
    <xf numFmtId="164" fontId="22" fillId="0" borderId="5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0" fillId="0" borderId="1" xfId="0" applyNumberFormat="1" applyFont="1" applyFill="1" applyBorder="1" applyAlignment="1">
      <alignment horizontal="right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right" vertical="center"/>
    </xf>
    <xf numFmtId="164" fontId="22" fillId="0" borderId="7" xfId="0" applyNumberFormat="1" applyFont="1" applyFill="1" applyBorder="1" applyAlignment="1">
      <alignment horizontal="right" vertical="center"/>
    </xf>
    <xf numFmtId="165" fontId="22" fillId="0" borderId="9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8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165" fontId="20" fillId="0" borderId="1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horizontal="justify" vertical="top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33" fillId="0" borderId="0" xfId="0" applyFont="1" applyFill="1"/>
    <xf numFmtId="1" fontId="22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2" fillId="0" borderId="4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shrinkToFit="1"/>
    </xf>
    <xf numFmtId="165" fontId="6" fillId="0" borderId="3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165" fontId="22" fillId="0" borderId="3" xfId="0" applyNumberFormat="1" applyFont="1" applyFill="1" applyBorder="1" applyAlignment="1">
      <alignment horizontal="right" vertical="center"/>
    </xf>
    <xf numFmtId="165" fontId="22" fillId="0" borderId="5" xfId="0" applyNumberFormat="1" applyFont="1" applyFill="1" applyBorder="1" applyAlignment="1">
      <alignment horizontal="right" vertical="center"/>
    </xf>
    <xf numFmtId="165" fontId="22" fillId="0" borderId="3" xfId="0" applyNumberFormat="1" applyFont="1" applyFill="1" applyBorder="1" applyAlignment="1">
      <alignment horizontal="right" vertical="center" wrapText="1"/>
    </xf>
    <xf numFmtId="165" fontId="22" fillId="0" borderId="5" xfId="0" applyNumberFormat="1" applyFont="1" applyFill="1" applyBorder="1" applyAlignment="1">
      <alignment horizontal="right" vertical="center" wrapText="1"/>
    </xf>
    <xf numFmtId="1" fontId="22" fillId="0" borderId="3" xfId="0" applyNumberFormat="1" applyFont="1" applyFill="1" applyBorder="1" applyAlignment="1">
      <alignment horizontal="right" vertical="center" wrapText="1"/>
    </xf>
    <xf numFmtId="1" fontId="22" fillId="0" borderId="5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/>
    <xf numFmtId="3" fontId="30" fillId="0" borderId="0" xfId="0" applyNumberFormat="1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20" fillId="0" borderId="5" xfId="0" applyNumberFormat="1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4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right" vertical="center" wrapText="1"/>
    </xf>
    <xf numFmtId="164" fontId="20" fillId="0" borderId="5" xfId="0" applyNumberFormat="1" applyFont="1" applyFill="1" applyBorder="1" applyAlignment="1">
      <alignment horizontal="right" vertical="center" wrapText="1"/>
    </xf>
    <xf numFmtId="164" fontId="33" fillId="0" borderId="0" xfId="0" applyNumberFormat="1" applyFont="1" applyFill="1"/>
    <xf numFmtId="49" fontId="20" fillId="0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0" fillId="0" borderId="5" xfId="0" applyNumberFormat="1" applyFont="1" applyFill="1" applyBorder="1" applyAlignment="1">
      <alignment horizontal="righ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12" xfId="0" applyFont="1" applyFill="1" applyBorder="1"/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vertical="center" wrapText="1"/>
    </xf>
    <xf numFmtId="0" fontId="22" fillId="0" borderId="5" xfId="0" applyFont="1" applyFill="1" applyBorder="1"/>
    <xf numFmtId="167" fontId="20" fillId="0" borderId="1" xfId="0" applyNumberFormat="1" applyFont="1" applyFill="1" applyBorder="1" applyAlignment="1">
      <alignment horizontal="right" vertical="center" wrapText="1"/>
    </xf>
    <xf numFmtId="49" fontId="22" fillId="0" borderId="3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horizontal="right" vertical="center" wrapText="1"/>
    </xf>
    <xf numFmtId="49" fontId="22" fillId="0" borderId="5" xfId="0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/>
    <xf numFmtId="0" fontId="10" fillId="2" borderId="2" xfId="0" applyFont="1" applyFill="1" applyBorder="1" applyAlignment="1">
      <alignment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top" wrapText="1"/>
    </xf>
    <xf numFmtId="2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right" vertical="top" wrapText="1"/>
    </xf>
    <xf numFmtId="0" fontId="22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right" vertical="top" wrapText="1"/>
    </xf>
    <xf numFmtId="168" fontId="22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167" fontId="22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top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49" fontId="22" fillId="2" borderId="1" xfId="0" applyNumberFormat="1" applyFont="1" applyFill="1" applyBorder="1" applyAlignment="1">
      <alignment horizontal="right" vertical="center" wrapText="1"/>
    </xf>
    <xf numFmtId="169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168" fontId="6" fillId="2" borderId="1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169" fontId="6" fillId="0" borderId="5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justify" vertical="top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right" vertical="center" wrapText="1"/>
    </xf>
    <xf numFmtId="0" fontId="42" fillId="0" borderId="0" xfId="0" applyFont="1" applyFill="1"/>
    <xf numFmtId="2" fontId="22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167" fontId="2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top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165" fontId="20" fillId="0" borderId="5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vertical="top" wrapText="1"/>
    </xf>
    <xf numFmtId="2" fontId="10" fillId="2" borderId="0" xfId="0" applyNumberFormat="1" applyFont="1" applyFill="1" applyBorder="1" applyAlignment="1">
      <alignment vertical="top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3" fontId="20" fillId="2" borderId="3" xfId="0" applyNumberFormat="1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right" vertical="center" wrapText="1"/>
    </xf>
    <xf numFmtId="167" fontId="20" fillId="2" borderId="1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4" fontId="6" fillId="0" borderId="4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justify" vertical="top"/>
    </xf>
    <xf numFmtId="0" fontId="29" fillId="0" borderId="0" xfId="0" applyFont="1" applyFill="1" applyBorder="1" applyAlignment="1">
      <alignment horizontal="justify" vertical="top"/>
    </xf>
    <xf numFmtId="0" fontId="20" fillId="0" borderId="3" xfId="0" applyFont="1" applyFill="1" applyBorder="1" applyAlignment="1">
      <alignment horizontal="center" vertical="center"/>
    </xf>
    <xf numFmtId="170" fontId="20" fillId="0" borderId="1" xfId="0" applyNumberFormat="1" applyFont="1" applyFill="1" applyBorder="1" applyAlignment="1">
      <alignment horizontal="right" vertical="center"/>
    </xf>
    <xf numFmtId="165" fontId="50" fillId="0" borderId="0" xfId="4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horizontal="right" vertical="center"/>
    </xf>
    <xf numFmtId="165" fontId="25" fillId="0" borderId="0" xfId="4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0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2" fontId="2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2" fontId="20" fillId="0" borderId="3" xfId="0" applyNumberFormat="1" applyFont="1" applyFill="1" applyBorder="1" applyAlignment="1">
      <alignment horizontal="right" vertical="center" wrapText="1"/>
    </xf>
    <xf numFmtId="2" fontId="20" fillId="0" borderId="5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/>
    <xf numFmtId="2" fontId="20" fillId="0" borderId="1" xfId="0" applyNumberFormat="1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justify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171" fontId="10" fillId="0" borderId="2" xfId="0" applyNumberFormat="1" applyFont="1" applyFill="1" applyBorder="1" applyAlignment="1">
      <alignment vertical="top" wrapText="1"/>
    </xf>
    <xf numFmtId="171" fontId="15" fillId="0" borderId="0" xfId="0" applyNumberFormat="1" applyFont="1" applyFill="1"/>
    <xf numFmtId="49" fontId="4" fillId="0" borderId="0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left" vertical="center" wrapText="1"/>
    </xf>
    <xf numFmtId="16" fontId="22" fillId="0" borderId="1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right" vertical="center" wrapText="1"/>
    </xf>
    <xf numFmtId="164" fontId="22" fillId="0" borderId="5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14" fontId="20" fillId="0" borderId="1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right" vertical="center"/>
    </xf>
    <xf numFmtId="1" fontId="20" fillId="0" borderId="5" xfId="0" applyNumberFormat="1" applyFont="1" applyFill="1" applyBorder="1" applyAlignment="1">
      <alignment horizontal="right" vertical="center"/>
    </xf>
    <xf numFmtId="1" fontId="22" fillId="0" borderId="3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6" fillId="0" borderId="0" xfId="0" applyFont="1" applyFill="1" applyBorder="1"/>
    <xf numFmtId="172" fontId="19" fillId="0" borderId="0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left" vertical="center"/>
    </xf>
    <xf numFmtId="173" fontId="22" fillId="0" borderId="15" xfId="5" applyNumberFormat="1" applyFont="1" applyFill="1" applyBorder="1" applyAlignment="1">
      <alignment horizontal="right" vertical="center" wrapText="1" readingOrder="1"/>
    </xf>
    <xf numFmtId="173" fontId="22" fillId="0" borderId="16" xfId="5" applyNumberFormat="1" applyFont="1" applyFill="1" applyBorder="1" applyAlignment="1">
      <alignment horizontal="right" vertical="center" wrapText="1" readingOrder="1"/>
    </xf>
    <xf numFmtId="164" fontId="22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left" vertical="center" wrapText="1"/>
    </xf>
    <xf numFmtId="173" fontId="22" fillId="0" borderId="17" xfId="5" applyNumberFormat="1" applyFont="1" applyFill="1" applyBorder="1" applyAlignment="1">
      <alignment wrapText="1" readingOrder="1"/>
    </xf>
    <xf numFmtId="173" fontId="22" fillId="0" borderId="18" xfId="5" applyNumberFormat="1" applyFont="1" applyFill="1" applyBorder="1" applyAlignment="1">
      <alignment wrapText="1" readingOrder="1"/>
    </xf>
    <xf numFmtId="4" fontId="22" fillId="0" borderId="1" xfId="0" applyNumberFormat="1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vertical="center" wrapText="1"/>
    </xf>
    <xf numFmtId="2" fontId="22" fillId="0" borderId="3" xfId="0" applyNumberFormat="1" applyFont="1" applyFill="1" applyBorder="1" applyAlignment="1">
      <alignment vertical="center" wrapText="1"/>
    </xf>
    <xf numFmtId="2" fontId="22" fillId="0" borderId="5" xfId="0" applyNumberFormat="1" applyFont="1" applyFill="1" applyBorder="1" applyAlignment="1">
      <alignment vertical="center" wrapText="1"/>
    </xf>
    <xf numFmtId="4" fontId="22" fillId="0" borderId="3" xfId="0" applyNumberFormat="1" applyFont="1" applyFill="1" applyBorder="1" applyAlignment="1">
      <alignment vertical="top" wrapText="1"/>
    </xf>
    <xf numFmtId="4" fontId="22" fillId="0" borderId="5" xfId="0" applyNumberFormat="1" applyFon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4" fontId="22" fillId="0" borderId="3" xfId="0" applyNumberFormat="1" applyFont="1" applyFill="1" applyBorder="1" applyAlignment="1">
      <alignment horizontal="right" vertical="top" wrapText="1"/>
    </xf>
    <xf numFmtId="4" fontId="22" fillId="0" borderId="5" xfId="0" applyNumberFormat="1" applyFont="1" applyFill="1" applyBorder="1" applyAlignment="1">
      <alignment horizontal="right" vertical="top" wrapText="1"/>
    </xf>
    <xf numFmtId="0" fontId="20" fillId="0" borderId="1" xfId="0" applyNumberFormat="1" applyFont="1" applyFill="1" applyBorder="1" applyAlignment="1">
      <alignment horizontal="center" vertical="top"/>
    </xf>
    <xf numFmtId="49" fontId="20" fillId="0" borderId="3" xfId="0" applyNumberFormat="1" applyFont="1" applyFill="1" applyBorder="1" applyAlignment="1">
      <alignment horizontal="left" vertical="top" wrapText="1"/>
    </xf>
    <xf numFmtId="49" fontId="20" fillId="0" borderId="4" xfId="0" applyNumberFormat="1" applyFont="1" applyFill="1" applyBorder="1" applyAlignment="1">
      <alignment horizontal="left" vertical="top" wrapText="1"/>
    </xf>
    <xf numFmtId="49" fontId="20" fillId="0" borderId="5" xfId="0" applyNumberFormat="1" applyFont="1" applyFill="1" applyBorder="1" applyAlignment="1">
      <alignment horizontal="left" vertical="top" wrapText="1"/>
    </xf>
    <xf numFmtId="4" fontId="20" fillId="2" borderId="1" xfId="0" applyNumberFormat="1" applyFont="1" applyFill="1" applyBorder="1" applyAlignment="1">
      <alignment horizontal="right" vertical="top" wrapTex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right" vertical="top" wrapText="1"/>
    </xf>
    <xf numFmtId="4" fontId="20" fillId="0" borderId="5" xfId="0" applyNumberFormat="1" applyFont="1" applyFill="1" applyBorder="1" applyAlignment="1">
      <alignment horizontal="right" vertical="top" wrapText="1"/>
    </xf>
    <xf numFmtId="165" fontId="20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" fontId="22" fillId="0" borderId="1" xfId="0" applyNumberFormat="1" applyFont="1" applyFill="1" applyBorder="1" applyAlignment="1">
      <alignment horizontal="right" vertical="top" wrapText="1"/>
    </xf>
    <xf numFmtId="165" fontId="22" fillId="0" borderId="1" xfId="0" applyNumberFormat="1" applyFont="1" applyFill="1" applyBorder="1" applyAlignment="1">
      <alignment horizontal="right" vertical="top"/>
    </xf>
    <xf numFmtId="165" fontId="56" fillId="0" borderId="0" xfId="0" applyNumberFormat="1" applyFont="1" applyFill="1" applyBorder="1"/>
    <xf numFmtId="165" fontId="2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</cellXfs>
  <cellStyles count="6">
    <cellStyle name="Normal" xfId="5"/>
    <cellStyle name="Normal 2" xfId="2"/>
    <cellStyle name="Normal 3" xfId="4"/>
    <cellStyle name="Обычный" xfId="0" builtinId="0"/>
    <cellStyle name="Обычный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87887626203626E-2"/>
          <c:y val="7.9279582435239443E-2"/>
          <c:w val="0.85520694528568542"/>
          <c:h val="0.81225523188168536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A8EE-47D8-A135-A8F01FBBF510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>
              <c:ext xmlns:c16="http://schemas.microsoft.com/office/drawing/2014/chart" uri="{C3380CC4-5D6E-409C-BE32-E72D297353CC}">
                <c16:uniqueId val="{00000003-A8EE-47D8-A135-A8F01FBBF51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A8EE-47D8-A135-A8F01FBBF51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A8EE-47D8-A135-A8F01FBBF510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9-A8EE-47D8-A135-A8F01FBBF51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B-A8EE-47D8-A135-A8F01FBBF510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A8EE-47D8-A135-A8F01FBBF510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A8EE-47D8-A135-A8F01FBBF510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A8EE-47D8-A135-A8F01FBBF510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8EE-47D8-A135-A8F01FBBF510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5-A8EE-47D8-A135-A8F01FBBF510}"/>
              </c:ext>
            </c:extLst>
          </c:dPt>
          <c:dLbls>
            <c:dLbl>
              <c:idx val="0"/>
              <c:layout>
                <c:manualLayout>
                  <c:x val="8.5792954494179424E-2"/>
                  <c:y val="-0.13331798476957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EE-47D8-A135-A8F01FBBF510}"/>
                </c:ext>
              </c:extLst>
            </c:dLbl>
            <c:dLbl>
              <c:idx val="1"/>
              <c:layout>
                <c:manualLayout>
                  <c:x val="7.9132943305618916E-2"/>
                  <c:y val="-3.0421818785169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EE-47D8-A135-A8F01FBBF510}"/>
                </c:ext>
              </c:extLst>
            </c:dLbl>
            <c:dLbl>
              <c:idx val="2"/>
              <c:layout>
                <c:manualLayout>
                  <c:x val="-6.5937760061143783E-2"/>
                  <c:y val="3.06382123530213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EE-47D8-A135-A8F01FBBF510}"/>
                </c:ext>
              </c:extLst>
            </c:dLbl>
            <c:dLbl>
              <c:idx val="3"/>
              <c:layout>
                <c:manualLayout>
                  <c:x val="-4.1994573215509742E-2"/>
                  <c:y val="-8.22809012977717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EE-47D8-A135-A8F01FBBF510}"/>
                </c:ext>
              </c:extLst>
            </c:dLbl>
            <c:dLbl>
              <c:idx val="4"/>
              <c:layout>
                <c:manualLayout>
                  <c:x val="-2.4167916851658824E-2"/>
                  <c:y val="-1.75361431677373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8EE-47D8-A135-A8F01FBBF510}"/>
                </c:ext>
              </c:extLst>
            </c:dLbl>
            <c:dLbl>
              <c:idx val="5"/>
              <c:layout>
                <c:manualLayout>
                  <c:x val="-1.8394889657273532E-2"/>
                  <c:y val="-5.9564863308603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EE-47D8-A135-A8F01FBBF510}"/>
                </c:ext>
              </c:extLst>
            </c:dLbl>
            <c:dLbl>
              <c:idx val="6"/>
              <c:layout>
                <c:manualLayout>
                  <c:x val="-3.8018603378835697E-2"/>
                  <c:y val="3.36447717277492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8EE-47D8-A135-A8F01FBBF510}"/>
                </c:ext>
              </c:extLst>
            </c:dLbl>
            <c:dLbl>
              <c:idx val="7"/>
              <c:layout>
                <c:manualLayout>
                  <c:x val="2.5431179297367011E-2"/>
                  <c:y val="1.2939919208956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8EE-47D8-A135-A8F01FBBF510}"/>
                </c:ext>
              </c:extLst>
            </c:dLbl>
            <c:dLbl>
              <c:idx val="8"/>
              <c:layout>
                <c:manualLayout>
                  <c:x val="0.11580375366617116"/>
                  <c:y val="7.4506641035546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8EE-47D8-A135-A8F01FBBF510}"/>
                </c:ext>
              </c:extLst>
            </c:dLbl>
            <c:dLbl>
              <c:idx val="9"/>
              <c:layout>
                <c:manualLayout>
                  <c:x val="9.2407373961883362E-3"/>
                  <c:y val="6.346991100614744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8EE-47D8-A135-A8F01FBBF510}"/>
                </c:ext>
              </c:extLst>
            </c:dLbl>
            <c:dLbl>
              <c:idx val="10"/>
              <c:layout>
                <c:manualLayout>
                  <c:x val="1.2006297795771481E-2"/>
                  <c:y val="2.85029729803170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8EE-47D8-A135-A8F01FBBF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[1]трудовые_рес!$A$27:$A$36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[1]трудовые_рес!$E$27:$E$36</c:f>
              <c:numCache>
                <c:formatCode>0.0;[Red]0.0</c:formatCode>
                <c:ptCount val="10"/>
                <c:pt idx="0">
                  <c:v>7.9350419456630492</c:v>
                </c:pt>
                <c:pt idx="1">
                  <c:v>5.148926344954976</c:v>
                </c:pt>
                <c:pt idx="2">
                  <c:v>0.90048487647194642</c:v>
                </c:pt>
                <c:pt idx="3">
                  <c:v>19.733702763026244</c:v>
                </c:pt>
                <c:pt idx="4">
                  <c:v>9.9361194489340416</c:v>
                </c:pt>
                <c:pt idx="5">
                  <c:v>11.367659508966367</c:v>
                </c:pt>
                <c:pt idx="6">
                  <c:v>18.940968213653505</c:v>
                </c:pt>
                <c:pt idx="7">
                  <c:v>10.813514969599016</c:v>
                </c:pt>
                <c:pt idx="8">
                  <c:v>3.6942969291156778</c:v>
                </c:pt>
                <c:pt idx="9">
                  <c:v>11.700000000000003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8EE-47D8-A135-A8F01FBBF510}"/>
            </c:ext>
          </c:extLst>
        </c:ser>
        <c:ser>
          <c:idx val="2"/>
          <c:order val="2"/>
          <c:explosion val="25"/>
          <c:cat>
            <c:strRef>
              <c:f>[1]трудовые_рес!$A$27:$A$36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[1]трудовые_рес!$D$27:$D$36</c:f>
            </c:numRef>
          </c:val>
          <c:extLst>
            <c:ext xmlns:c16="http://schemas.microsoft.com/office/drawing/2014/chart" uri="{C3380CC4-5D6E-409C-BE32-E72D297353CC}">
              <c16:uniqueId val="{00000017-A8EE-47D8-A135-A8F01FBBF510}"/>
            </c:ext>
          </c:extLst>
        </c:ser>
        <c:ser>
          <c:idx val="1"/>
          <c:order val="1"/>
          <c:explosion val="25"/>
          <c:cat>
            <c:strRef>
              <c:f>[1]трудовые_рес!$A$27:$A$36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[1]трудовые_рес!$C$27:$C$36</c:f>
            </c:numRef>
          </c:val>
          <c:extLst>
            <c:ext xmlns:c16="http://schemas.microsoft.com/office/drawing/2014/chart" uri="{C3380CC4-5D6E-409C-BE32-E72D297353CC}">
              <c16:uniqueId val="{00000018-A8EE-47D8-A135-A8F01FBBF510}"/>
            </c:ext>
          </c:extLst>
        </c:ser>
        <c:ser>
          <c:idx val="0"/>
          <c:order val="0"/>
          <c:explosion val="25"/>
          <c:cat>
            <c:strRef>
              <c:f>[1]трудовые_рес!$A$27:$A$36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[1]трудовые_рес!$B$27:$B$36</c:f>
            </c:numRef>
          </c:val>
          <c:extLst>
            <c:ext xmlns:c16="http://schemas.microsoft.com/office/drawing/2014/chart" uri="{C3380CC4-5D6E-409C-BE32-E72D297353CC}">
              <c16:uniqueId val="{00000019-A8EE-47D8-A135-A8F01FBBF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4044540450142846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[1]занятость!$A$4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EB-4097-B0AA-1ED574ECC52F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EB-4097-B0AA-1ED574ECC5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[1]занятость!$B$3:$C$3</c:f>
              <c:strCache>
                <c:ptCount val="2"/>
                <c:pt idx="0">
                  <c:v>на 01.04.2019 </c:v>
                </c:pt>
                <c:pt idx="1">
                  <c:v>на 01.04.2020</c:v>
                </c:pt>
              </c:strCache>
            </c:strRef>
          </c:cat>
          <c:val>
            <c:numRef>
              <c:f>[1]занятость!$B$4:$C$4</c:f>
              <c:numCache>
                <c:formatCode>0.0%</c:formatCode>
                <c:ptCount val="2"/>
                <c:pt idx="0">
                  <c:v>0.57009345794392519</c:v>
                </c:pt>
                <c:pt idx="1">
                  <c:v>0.65088757396449703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B-4097-B0AA-1ED574ECC52F}"/>
            </c:ext>
          </c:extLst>
        </c:ser>
        <c:ser>
          <c:idx val="1"/>
          <c:order val="1"/>
          <c:tx>
            <c:strRef>
              <c:f>[1]занятость!$A$5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EB-4097-B0AA-1ED574ECC52F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EB-4097-B0AA-1ED574ECC5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[1]занятость!$B$3:$C$3</c:f>
              <c:strCache>
                <c:ptCount val="2"/>
                <c:pt idx="0">
                  <c:v>на 01.04.2019 </c:v>
                </c:pt>
                <c:pt idx="1">
                  <c:v>на 01.04.2020</c:v>
                </c:pt>
              </c:strCache>
            </c:strRef>
          </c:cat>
          <c:val>
            <c:numRef>
              <c:f>[1]занятость!$B$5:$C$5</c:f>
              <c:numCache>
                <c:formatCode>0.0%</c:formatCode>
                <c:ptCount val="2"/>
                <c:pt idx="0">
                  <c:v>0.42990654205607476</c:v>
                </c:pt>
                <c:pt idx="1">
                  <c:v>0.34911242603550297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EB-4097-B0AA-1ED574EC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08763392"/>
        <c:axId val="109903872"/>
        <c:axId val="0"/>
      </c:bar3DChart>
      <c:catAx>
        <c:axId val="1087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9903872"/>
        <c:crosses val="autoZero"/>
        <c:auto val="1"/>
        <c:lblAlgn val="ctr"/>
        <c:lblOffset val="100"/>
        <c:noMultiLvlLbl val="0"/>
      </c:catAx>
      <c:valAx>
        <c:axId val="109903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87633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[1]занятость!$A$8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D0-4FBD-A349-69510B797FB1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D0-4FBD-A349-69510B797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[1]занятость!$B$7:$C$7</c:f>
              <c:strCache>
                <c:ptCount val="2"/>
                <c:pt idx="0">
                  <c:v>на 01.04.2019</c:v>
                </c:pt>
                <c:pt idx="1">
                  <c:v>на 01.04.2020</c:v>
                </c:pt>
              </c:strCache>
            </c:strRef>
          </c:cat>
          <c:val>
            <c:numRef>
              <c:f>[1]занятость!$B$8:$C$8</c:f>
              <c:numCache>
                <c:formatCode>0.0%</c:formatCode>
                <c:ptCount val="2"/>
                <c:pt idx="0">
                  <c:v>0.29906542056074764</c:v>
                </c:pt>
                <c:pt idx="1">
                  <c:v>0.28402366863905326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D0-4FBD-A349-69510B797FB1}"/>
            </c:ext>
          </c:extLst>
        </c:ser>
        <c:ser>
          <c:idx val="1"/>
          <c:order val="1"/>
          <c:tx>
            <c:strRef>
              <c:f>[1]занятость!$A$9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D0-4FBD-A349-69510B797FB1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D0-4FBD-A349-69510B797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[1]занятость!$B$7:$C$7</c:f>
              <c:strCache>
                <c:ptCount val="2"/>
                <c:pt idx="0">
                  <c:v>на 01.04.2019</c:v>
                </c:pt>
                <c:pt idx="1">
                  <c:v>на 01.04.2020</c:v>
                </c:pt>
              </c:strCache>
            </c:strRef>
          </c:cat>
          <c:val>
            <c:numRef>
              <c:f>[1]занятость!$B$9:$C$9</c:f>
              <c:numCache>
                <c:formatCode>0.0%</c:formatCode>
                <c:ptCount val="2"/>
                <c:pt idx="0">
                  <c:v>0.7009345794392523</c:v>
                </c:pt>
                <c:pt idx="1">
                  <c:v>0.71597633136094674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0-4FBD-A349-69510B79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09938176"/>
        <c:axId val="109939712"/>
        <c:axId val="0"/>
      </c:bar3DChart>
      <c:catAx>
        <c:axId val="10993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9939712"/>
        <c:crosses val="autoZero"/>
        <c:auto val="0"/>
        <c:lblAlgn val="ctr"/>
        <c:lblOffset val="100"/>
        <c:noMultiLvlLbl val="0"/>
      </c:catAx>
      <c:valAx>
        <c:axId val="109939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938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cap="sq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[1]занятость!$B$11</c:f>
              <c:strCache>
                <c:ptCount val="1"/>
                <c:pt idx="0">
                  <c:v>на 01.04.2019</c:v>
                </c:pt>
              </c:strCache>
            </c:strRef>
          </c:tx>
          <c:spPr>
            <a:solidFill>
              <a:srgbClr val="7EE1EE"/>
            </a:solid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FB-4562-B1DB-3339F9A08E30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FB-4562-B1DB-3339F9A08E30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FB-4562-B1DB-3339F9A08E30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FB-4562-B1DB-3339F9A08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[1]занятость!$B$12:$B$16</c:f>
              <c:numCache>
                <c:formatCode>0.0%</c:formatCode>
                <c:ptCount val="5"/>
                <c:pt idx="0">
                  <c:v>0.10280373831775701</c:v>
                </c:pt>
                <c:pt idx="1">
                  <c:v>0.28504672897196259</c:v>
                </c:pt>
                <c:pt idx="2">
                  <c:v>0.31775700934579437</c:v>
                </c:pt>
                <c:pt idx="3">
                  <c:v>0.28504672897196259</c:v>
                </c:pt>
                <c:pt idx="4">
                  <c:v>9.3457943925233638E-3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B-4562-B1DB-3339F9A08E30}"/>
            </c:ext>
          </c:extLst>
        </c:ser>
        <c:ser>
          <c:idx val="1"/>
          <c:order val="1"/>
          <c:tx>
            <c:strRef>
              <c:f>[1]занятость!$C$11</c:f>
              <c:strCache>
                <c:ptCount val="1"/>
                <c:pt idx="0">
                  <c:v>на 01.04.2020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FB-4562-B1DB-3339F9A08E30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FB-4562-B1DB-3339F9A08E30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FB-4562-B1DB-3339F9A08E30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FB-4562-B1DB-3339F9A08E30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FB-4562-B1DB-3339F9A08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[1]занятость!$C$12:$C$16</c:f>
              <c:numCache>
                <c:formatCode>0.0%</c:formatCode>
                <c:ptCount val="5"/>
                <c:pt idx="0">
                  <c:v>0.10059171597633136</c:v>
                </c:pt>
                <c:pt idx="1">
                  <c:v>0.28402366863905326</c:v>
                </c:pt>
                <c:pt idx="2">
                  <c:v>0.31952662721893493</c:v>
                </c:pt>
                <c:pt idx="3">
                  <c:v>0.26035502958579881</c:v>
                </c:pt>
                <c:pt idx="4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FB-4562-B1DB-3339F9A08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12927488"/>
        <c:axId val="112929024"/>
        <c:axId val="0"/>
      </c:bar3DChart>
      <c:catAx>
        <c:axId val="11292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929024"/>
        <c:crosses val="autoZero"/>
        <c:auto val="1"/>
        <c:lblAlgn val="ctr"/>
        <c:lblOffset val="100"/>
        <c:noMultiLvlLbl val="0"/>
      </c:catAx>
      <c:valAx>
        <c:axId val="11292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92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45883139426672"/>
          <c:y val="4.1625806237942653E-2"/>
          <c:w val="0.60727281014619905"/>
          <c:h val="0.93404042160345102"/>
        </c:manualLayout>
      </c:layout>
      <c:bar3D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D3-4677-A370-1D6F6735A2F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D3-4677-A370-1D6F6735A2F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D3-4677-A370-1D6F6735A2F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D3-4677-A370-1D6F6735A2F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D3-4677-A370-1D6F6735A2F6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D3-4677-A370-1D6F6735A2F6}"/>
              </c:ext>
            </c:extLst>
          </c:dPt>
          <c:dPt>
            <c:idx val="6"/>
            <c:invertIfNegative val="0"/>
            <c:bubble3D val="0"/>
            <c:spPr>
              <a:solidFill>
                <a:srgbClr val="8B79F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D3-4677-A370-1D6F6735A2F6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D3-4677-A370-1D6F6735A2F6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D3-4677-A370-1D6F6735A2F6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D3-4677-A370-1D6F6735A2F6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D3-4677-A370-1D6F6735A2F6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FD3-4677-A370-1D6F6735A2F6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FD3-4677-A370-1D6F6735A2F6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FD3-4677-A370-1D6F6735A2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[1]бюджет!$B$20:$H$20</c:f>
              <c:strCache>
                <c:ptCount val="7"/>
                <c:pt idx="0">
                  <c:v>образование</c:v>
                </c:pt>
                <c:pt idx="1">
                  <c:v>жилищно-коммунальное хозяйство</c:v>
                </c:pt>
                <c:pt idx="2">
                  <c:v>общегосударственные вопросы</c:v>
                </c:pt>
                <c:pt idx="3">
                  <c:v>культура и кинематография</c:v>
                </c:pt>
                <c:pt idx="4">
                  <c:v>социальная политика</c:v>
                </c:pt>
                <c:pt idx="5">
                  <c:v>физическая культура и спорт</c:v>
                </c:pt>
                <c:pt idx="6">
                  <c:v>прочие расходы</c:v>
                </c:pt>
              </c:strCache>
            </c:strRef>
          </c:cat>
          <c:val>
            <c:numRef>
              <c:f>[1]бюджет!$B$21:$H$21</c:f>
              <c:numCache>
                <c:formatCode>0.0</c:formatCode>
                <c:ptCount val="7"/>
                <c:pt idx="0" formatCode="#\ ##0.0">
                  <c:v>45.961539871408576</c:v>
                </c:pt>
                <c:pt idx="1">
                  <c:v>17.867171061795737</c:v>
                </c:pt>
                <c:pt idx="2">
                  <c:v>15.394315290943617</c:v>
                </c:pt>
                <c:pt idx="3">
                  <c:v>8.0864509790983945</c:v>
                </c:pt>
                <c:pt idx="4">
                  <c:v>3.238979186369602</c:v>
                </c:pt>
                <c:pt idx="5">
                  <c:v>2.5168437181545591</c:v>
                </c:pt>
                <c:pt idx="6">
                  <c:v>6.9346998922295313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D3-4677-A370-1D6F6735A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12973312"/>
        <c:axId val="112974848"/>
        <c:axId val="0"/>
      </c:bar3DChart>
      <c:catAx>
        <c:axId val="112973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974848"/>
        <c:crosses val="autoZero"/>
        <c:auto val="1"/>
        <c:lblAlgn val="ctr"/>
        <c:lblOffset val="100"/>
        <c:noMultiLvlLbl val="0"/>
      </c:catAx>
      <c:valAx>
        <c:axId val="1129748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extTo"/>
        <c:crossAx val="1129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48259215934"/>
          <c:y val="0.11668069303173555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BB30-46C8-9E5D-A2A366F88ED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BB30-46C8-9E5D-A2A366F88EDE}"/>
              </c:ext>
            </c:extLst>
          </c:dPt>
          <c:dPt>
            <c:idx val="2"/>
            <c:bubble3D val="0"/>
            <c:spPr>
              <a:solidFill>
                <a:srgbClr val="5FC6EB"/>
              </a:solidFill>
            </c:spPr>
            <c:extLst>
              <c:ext xmlns:c16="http://schemas.microsoft.com/office/drawing/2014/chart" uri="{C3380CC4-5D6E-409C-BE32-E72D297353CC}">
                <c16:uniqueId val="{00000005-BB30-46C8-9E5D-A2A366F88EDE}"/>
              </c:ext>
            </c:extLst>
          </c:dPt>
          <c:dPt>
            <c:idx val="3"/>
            <c:bubble3D val="0"/>
            <c:spPr>
              <a:solidFill>
                <a:srgbClr val="5FC6EB"/>
              </a:solidFill>
            </c:spPr>
            <c:extLst>
              <c:ext xmlns:c16="http://schemas.microsoft.com/office/drawing/2014/chart" uri="{C3380CC4-5D6E-409C-BE32-E72D297353CC}">
                <c16:uniqueId val="{00000007-BB30-46C8-9E5D-A2A366F88EDE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0-46C8-9E5D-A2A366F88EDE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30-46C8-9E5D-A2A366F88EDE}"/>
                </c:ext>
              </c:extLst>
            </c:dLbl>
            <c:dLbl>
              <c:idx val="2"/>
              <c:layout>
                <c:manualLayout>
                  <c:x val="-0.13556345066159931"/>
                  <c:y val="0.137465174140288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453853201636663"/>
                      <c:h val="0.55758003626727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B30-46C8-9E5D-A2A366F88EDE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30-46C8-9E5D-A2A366F88E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</c:v>
                </c:pt>
              </c:strCache>
            </c:strRef>
          </c:cat>
          <c:val>
            <c:numRef>
              <c:f>[1]бюджет!$A$4:$D$4</c:f>
              <c:numCache>
                <c:formatCode>0.0</c:formatCode>
                <c:ptCount val="4"/>
                <c:pt idx="0">
                  <c:v>30.070584025891652</c:v>
                </c:pt>
                <c:pt idx="1">
                  <c:v>7.2535657943955636</c:v>
                </c:pt>
                <c:pt idx="2" formatCode="#\ ##0.0;[Red]#\ ##0.0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30-46C8-9E5D-A2A366F8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113473</xdr:colOff>
      <xdr:row>186</xdr:row>
      <xdr:rowOff>183462</xdr:rowOff>
    </xdr:from>
    <xdr:to>
      <xdr:col>11</xdr:col>
      <xdr:colOff>416719</xdr:colOff>
      <xdr:row>199</xdr:row>
      <xdr:rowOff>238126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295275</xdr:colOff>
          <xdr:row>2</xdr:row>
          <xdr:rowOff>9525</xdr:rowOff>
        </xdr:from>
        <xdr:to>
          <xdr:col>6</xdr:col>
          <xdr:colOff>762000</xdr:colOff>
          <xdr:row>14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542925</xdr:colOff>
      <xdr:row>212</xdr:row>
      <xdr:rowOff>9525</xdr:rowOff>
    </xdr:from>
    <xdr:to>
      <xdr:col>4</xdr:col>
      <xdr:colOff>590550</xdr:colOff>
      <xdr:row>219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212</xdr:row>
      <xdr:rowOff>1</xdr:rowOff>
    </xdr:from>
    <xdr:to>
      <xdr:col>11</xdr:col>
      <xdr:colOff>895350</xdr:colOff>
      <xdr:row>218</xdr:row>
      <xdr:rowOff>76201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504825</xdr:colOff>
      <xdr:row>220</xdr:row>
      <xdr:rowOff>0</xdr:rowOff>
    </xdr:from>
    <xdr:to>
      <xdr:col>11</xdr:col>
      <xdr:colOff>76200</xdr:colOff>
      <xdr:row>228</xdr:row>
      <xdr:rowOff>114300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133350</xdr:colOff>
      <xdr:row>872</xdr:row>
      <xdr:rowOff>85726</xdr:rowOff>
    </xdr:from>
    <xdr:to>
      <xdr:col>11</xdr:col>
      <xdr:colOff>1295400</xdr:colOff>
      <xdr:row>881</xdr:row>
      <xdr:rowOff>142875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83344</xdr:colOff>
      <xdr:row>872</xdr:row>
      <xdr:rowOff>83343</xdr:rowOff>
    </xdr:from>
    <xdr:to>
      <xdr:col>3</xdr:col>
      <xdr:colOff>690561</xdr:colOff>
      <xdr:row>881</xdr:row>
      <xdr:rowOff>130967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69;&#1056;%20&#1079;&#1072;%201%20&#1082;&#1074;.%202020%20&#1089;%20&#1088;&#1072;&#1089;&#1095;&#1077;&#1090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НМР"/>
      <sheetName val="трудовые_рес"/>
      <sheetName val="занятость"/>
      <sheetName val="бюджет"/>
      <sheetName val="продукты_ИПЦ"/>
      <sheetName val="натур продукт"/>
      <sheetName val="зарплата"/>
      <sheetName val="Отгрузка март 2020"/>
    </sheetNames>
    <sheetDataSet>
      <sheetData sheetId="0"/>
      <sheetData sheetId="1">
        <row r="27">
          <cell r="A27" t="str">
            <v xml:space="preserve">    добыча   полезных    ископаемых (В)</v>
          </cell>
          <cell r="E27">
            <v>7.9350419456630492</v>
          </cell>
        </row>
        <row r="28">
          <cell r="A28" t="str">
            <v>обеспечение электрической энергией,  газом, паром; кондиционирование воздуха (D)</v>
          </cell>
          <cell r="E28">
            <v>5.148926344954976</v>
          </cell>
        </row>
        <row r="29">
          <cell r="A29" t="str">
            <v>строительство (F)</v>
          </cell>
          <cell r="E29">
            <v>0.90048487647194642</v>
          </cell>
        </row>
        <row r="30">
          <cell r="A30" t="str">
            <v>транспортировка и хранение (H)</v>
          </cell>
          <cell r="E30">
            <v>19.733702763026244</v>
          </cell>
        </row>
        <row r="31">
          <cell r="A31" t="str">
            <v>деятельность профессиональная, научная и техническая (М)</v>
          </cell>
          <cell r="E31">
            <v>9.9361194489340416</v>
          </cell>
        </row>
        <row r="32">
          <cell r="A32" t="str">
            <v>государственное управление и обеспечение военной безопасности; социальное обеспечение (О)</v>
          </cell>
          <cell r="E32">
            <v>11.367659508966367</v>
          </cell>
        </row>
        <row r="33">
          <cell r="A33" t="str">
            <v>образование (Р)</v>
          </cell>
          <cell r="E33">
            <v>18.940968213653505</v>
          </cell>
        </row>
        <row r="34">
          <cell r="A34" t="str">
            <v>деятельность в области здравоохранения и социальных услуг (Q)</v>
          </cell>
          <cell r="E34">
            <v>10.813514969599016</v>
          </cell>
        </row>
        <row r="35">
          <cell r="A35" t="str">
            <v>деятельность в области культуры, спорта, организации досуга ( R)</v>
          </cell>
          <cell r="E35">
            <v>3.6942969291156778</v>
          </cell>
        </row>
        <row r="36">
          <cell r="A36" t="str">
            <v>прочие</v>
          </cell>
          <cell r="E36">
            <v>11.700000000000003</v>
          </cell>
        </row>
      </sheetData>
      <sheetData sheetId="2">
        <row r="3">
          <cell r="B3" t="str">
            <v xml:space="preserve">на 01.04.2019 </v>
          </cell>
          <cell r="C3" t="str">
            <v>на 01.04.2020</v>
          </cell>
        </row>
        <row r="4">
          <cell r="A4" t="str">
            <v>мужчины</v>
          </cell>
          <cell r="B4">
            <v>0.57009345794392519</v>
          </cell>
          <cell r="C4">
            <v>0.65088757396449703</v>
          </cell>
        </row>
        <row r="5">
          <cell r="A5" t="str">
            <v>женщины</v>
          </cell>
          <cell r="B5">
            <v>0.42990654205607476</v>
          </cell>
          <cell r="C5">
            <v>0.34911242603550297</v>
          </cell>
        </row>
        <row r="7">
          <cell r="B7" t="str">
            <v>на 01.04.2019</v>
          </cell>
          <cell r="C7" t="str">
            <v>на 01.04.2020</v>
          </cell>
        </row>
        <row r="8">
          <cell r="A8" t="str">
            <v>16-29 лет</v>
          </cell>
          <cell r="B8">
            <v>0.29906542056074764</v>
          </cell>
          <cell r="C8">
            <v>0.28402366863905326</v>
          </cell>
        </row>
        <row r="9">
          <cell r="A9" t="str">
            <v>старше 30 лет</v>
          </cell>
          <cell r="B9">
            <v>0.7009345794392523</v>
          </cell>
          <cell r="C9">
            <v>0.71597633136094674</v>
          </cell>
        </row>
        <row r="11">
          <cell r="B11" t="str">
            <v>на 01.04.2019</v>
          </cell>
          <cell r="C11" t="str">
            <v xml:space="preserve">на 01.04.2020 </v>
          </cell>
        </row>
        <row r="12">
          <cell r="A12" t="str">
            <v>высшее образование</v>
          </cell>
          <cell r="B12">
            <v>0.10280373831775701</v>
          </cell>
          <cell r="C12">
            <v>0.10059171597633136</v>
          </cell>
        </row>
        <row r="13">
          <cell r="A13" t="str">
            <v>среднее профессиональное образование</v>
          </cell>
          <cell r="B13">
            <v>0.28504672897196259</v>
          </cell>
          <cell r="C13">
            <v>0.28402366863905326</v>
          </cell>
        </row>
        <row r="14">
          <cell r="A14" t="str">
            <v>среднее общее образование</v>
          </cell>
          <cell r="B14">
            <v>0.31775700934579437</v>
          </cell>
          <cell r="C14">
            <v>0.31952662721893493</v>
          </cell>
        </row>
        <row r="15">
          <cell r="A15" t="str">
            <v>основное общее образование</v>
          </cell>
          <cell r="B15">
            <v>0.28504672897196259</v>
          </cell>
          <cell r="C15">
            <v>0.26035502958579881</v>
          </cell>
        </row>
        <row r="16">
          <cell r="A16" t="str">
            <v>не имеющие основного общего образования</v>
          </cell>
          <cell r="B16">
            <v>9.3457943925233638E-3</v>
          </cell>
          <cell r="C16">
            <v>3.5000000000000003E-2</v>
          </cell>
        </row>
      </sheetData>
      <sheetData sheetId="3">
        <row r="3">
          <cell r="A3" t="str">
            <v>налоговые доходы</v>
          </cell>
          <cell r="B3" t="str">
            <v>неналоговые доходы</v>
          </cell>
          <cell r="C3" t="str">
            <v>дотации, субсидии, субвенции бюджетам бюджетной системы Российской Федерации</v>
          </cell>
          <cell r="D3" t="str">
            <v xml:space="preserve">прочие </v>
          </cell>
        </row>
        <row r="4">
          <cell r="A4">
            <v>30.070584025891652</v>
          </cell>
          <cell r="B4">
            <v>7.2535657943955636</v>
          </cell>
          <cell r="C4">
            <v>62.6</v>
          </cell>
        </row>
        <row r="20">
          <cell r="B20" t="str">
            <v>образование</v>
          </cell>
          <cell r="C20" t="str">
            <v>жилищно-коммунальное хозяйство</v>
          </cell>
          <cell r="D20" t="str">
            <v>общегосударственные вопросы</v>
          </cell>
          <cell r="E20" t="str">
            <v>культура и кинематография</v>
          </cell>
          <cell r="F20" t="str">
            <v>социальная политика</v>
          </cell>
          <cell r="G20" t="str">
            <v>физическая культура и спорт</v>
          </cell>
          <cell r="H20" t="str">
            <v>прочие расходы</v>
          </cell>
        </row>
        <row r="21">
          <cell r="B21">
            <v>45.961539871408576</v>
          </cell>
          <cell r="C21">
            <v>17.867171061795737</v>
          </cell>
          <cell r="D21">
            <v>15.394315290943617</v>
          </cell>
          <cell r="E21">
            <v>8.0864509790983945</v>
          </cell>
          <cell r="F21">
            <v>3.238979186369602</v>
          </cell>
          <cell r="G21">
            <v>2.5168437181545591</v>
          </cell>
          <cell r="H21">
            <v>6.9346998922295313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935"/>
  <sheetViews>
    <sheetView tabSelected="1" view="pageBreakPreview" topLeftCell="A802" zoomScale="80" zoomScaleNormal="100" zoomScaleSheetLayoutView="80" workbookViewId="0">
      <selection activeCell="R820" sqref="R820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3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0.7109375" style="1" customWidth="1"/>
    <col min="12" max="12" width="21.85546875" style="1" customWidth="1"/>
    <col min="13" max="13" width="22.42578125" style="1" hidden="1" customWidth="1"/>
    <col min="14" max="14" width="9.140625" style="1" hidden="1" customWidth="1"/>
    <col min="15" max="16" width="9.140625" style="1"/>
    <col min="17" max="17" width="13.28515625" style="1" customWidth="1"/>
    <col min="18" max="16384" width="9.140625" style="1"/>
  </cols>
  <sheetData>
    <row r="1" spans="1:12" ht="25.15" customHeight="1" x14ac:dyDescent="0.25">
      <c r="I1" s="6"/>
      <c r="J1" s="6"/>
      <c r="K1" s="6"/>
      <c r="L1" s="6"/>
    </row>
    <row r="2" spans="1:12" ht="25.5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x14ac:dyDescent="0.25">
      <c r="A4" s="8"/>
    </row>
    <row r="33" spans="1:12" ht="12.75" customHeight="1" x14ac:dyDescent="0.3">
      <c r="B33" s="9"/>
    </row>
    <row r="38" spans="1:12" ht="3" customHeight="1" x14ac:dyDescent="0.2"/>
    <row r="39" spans="1:12" hidden="1" x14ac:dyDescent="0.2"/>
    <row r="40" spans="1:12" ht="117.75" customHeight="1" x14ac:dyDescent="0.2">
      <c r="A40" s="10" t="s">
        <v>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2.1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2.1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2.1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22.15" customHeight="1" x14ac:dyDescent="0.3">
      <c r="A45" s="12"/>
      <c r="B45" s="12"/>
      <c r="C45" s="12"/>
      <c r="D45" s="12"/>
      <c r="E45" s="12"/>
      <c r="F45" s="12"/>
    </row>
    <row r="46" spans="1:12" ht="22.15" customHeight="1" x14ac:dyDescent="0.3">
      <c r="A46" s="12"/>
      <c r="B46" s="12"/>
      <c r="C46" s="12"/>
      <c r="D46" s="12"/>
      <c r="E46" s="12"/>
      <c r="F46" s="12"/>
    </row>
    <row r="47" spans="1:12" ht="25.5" customHeight="1" x14ac:dyDescent="0.3">
      <c r="A47" s="12"/>
      <c r="B47" s="12"/>
      <c r="C47" s="12"/>
      <c r="D47" s="12"/>
      <c r="E47" s="12"/>
      <c r="F47" s="12"/>
    </row>
    <row r="48" spans="1:12" ht="25.5" customHeight="1" x14ac:dyDescent="0.3">
      <c r="A48" s="12"/>
      <c r="B48" s="12"/>
      <c r="C48" s="12"/>
      <c r="D48" s="12"/>
      <c r="E48" s="12"/>
      <c r="F48" s="12"/>
    </row>
    <row r="49" spans="1:6" ht="25.5" customHeight="1" x14ac:dyDescent="0.3">
      <c r="A49" s="12"/>
      <c r="B49" s="12"/>
      <c r="C49" s="12"/>
      <c r="D49" s="12"/>
      <c r="E49" s="12"/>
      <c r="F49" s="12"/>
    </row>
    <row r="50" spans="1:6" ht="25.5" customHeight="1" x14ac:dyDescent="0.3">
      <c r="A50" s="12"/>
      <c r="B50" s="12"/>
      <c r="C50" s="12"/>
      <c r="D50" s="12"/>
      <c r="E50" s="12"/>
      <c r="F50" s="12"/>
    </row>
    <row r="51" spans="1:6" ht="25.5" customHeight="1" x14ac:dyDescent="0.3">
      <c r="A51" s="12"/>
      <c r="B51" s="12"/>
      <c r="C51" s="12"/>
      <c r="D51" s="12"/>
      <c r="E51" s="12"/>
      <c r="F51" s="12"/>
    </row>
    <row r="52" spans="1:6" ht="20.25" x14ac:dyDescent="0.3">
      <c r="A52" s="13"/>
      <c r="B52" s="13"/>
      <c r="C52" s="13"/>
      <c r="D52" s="13"/>
      <c r="E52" s="13"/>
      <c r="F52" s="13"/>
    </row>
    <row r="53" spans="1:6" ht="20.25" x14ac:dyDescent="0.3">
      <c r="A53" s="14"/>
    </row>
    <row r="54" spans="1:6" ht="20.25" x14ac:dyDescent="0.3">
      <c r="A54" s="14"/>
    </row>
    <row r="55" spans="1:6" ht="22.15" customHeight="1" x14ac:dyDescent="0.2">
      <c r="A55" s="15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16" t="s">
        <v>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30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8" customHeight="1" x14ac:dyDescent="0.3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8" customHeight="1" x14ac:dyDescent="0.3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8" customHeight="1" x14ac:dyDescent="0.3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8" customHeight="1" x14ac:dyDescent="0.3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22.15" customHeight="1" x14ac:dyDescent="0.3">
      <c r="A86" s="17"/>
      <c r="B86" s="19" t="s">
        <v>3</v>
      </c>
      <c r="C86" s="19"/>
      <c r="D86" s="19"/>
      <c r="E86" s="19"/>
      <c r="F86" s="19"/>
      <c r="G86" s="19"/>
      <c r="H86" s="19"/>
      <c r="I86" s="19"/>
      <c r="J86" s="19"/>
      <c r="K86" s="19"/>
      <c r="L86" s="20">
        <v>3</v>
      </c>
    </row>
    <row r="87" spans="1:12" ht="22.15" customHeight="1" x14ac:dyDescent="0.3">
      <c r="A87" s="17"/>
      <c r="B87" s="19"/>
      <c r="C87" s="19"/>
      <c r="D87" s="19"/>
      <c r="E87" s="19"/>
      <c r="F87" s="21"/>
      <c r="G87" s="22"/>
      <c r="H87" s="22"/>
      <c r="I87" s="22"/>
      <c r="J87" s="22"/>
      <c r="K87" s="22"/>
      <c r="L87" s="23"/>
    </row>
    <row r="88" spans="1:12" ht="22.15" customHeight="1" x14ac:dyDescent="0.3">
      <c r="A88" s="17"/>
      <c r="B88" s="19" t="s">
        <v>4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v>3</v>
      </c>
    </row>
    <row r="89" spans="1:12" ht="22.15" customHeight="1" x14ac:dyDescent="0.3">
      <c r="A89" s="17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</row>
    <row r="90" spans="1:12" ht="22.15" customHeight="1" x14ac:dyDescent="0.3">
      <c r="A90" s="17"/>
      <c r="B90" s="19" t="s">
        <v>5</v>
      </c>
      <c r="C90" s="19"/>
      <c r="D90" s="19"/>
      <c r="E90" s="19"/>
      <c r="F90" s="19"/>
      <c r="G90" s="19"/>
      <c r="H90" s="19"/>
      <c r="I90" s="19"/>
      <c r="J90" s="19"/>
      <c r="K90" s="19"/>
      <c r="L90" s="20" t="s">
        <v>6</v>
      </c>
    </row>
    <row r="91" spans="1:12" ht="22.15" customHeight="1" x14ac:dyDescent="0.3">
      <c r="A91" s="17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/>
    </row>
    <row r="92" spans="1:12" ht="22.15" customHeight="1" x14ac:dyDescent="0.3">
      <c r="A92" s="17"/>
      <c r="B92" s="21" t="s">
        <v>7</v>
      </c>
      <c r="C92" s="21"/>
      <c r="D92" s="21"/>
      <c r="E92" s="21"/>
      <c r="F92" s="21"/>
      <c r="G92" s="21"/>
      <c r="H92" s="21"/>
      <c r="I92" s="21"/>
      <c r="J92" s="21"/>
      <c r="K92" s="21"/>
      <c r="L92" s="20">
        <v>4</v>
      </c>
    </row>
    <row r="93" spans="1:12" ht="22.15" customHeight="1" x14ac:dyDescent="0.3">
      <c r="A93" s="1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4"/>
    </row>
    <row r="94" spans="1:12" ht="22.15" customHeight="1" x14ac:dyDescent="0.3">
      <c r="A94" s="17"/>
      <c r="B94" s="19" t="s">
        <v>8</v>
      </c>
      <c r="C94" s="19"/>
      <c r="D94" s="19"/>
      <c r="E94" s="19"/>
      <c r="F94" s="19"/>
      <c r="G94" s="19"/>
      <c r="H94" s="19"/>
      <c r="I94" s="19"/>
      <c r="J94" s="19"/>
      <c r="K94" s="19"/>
      <c r="L94" s="20" t="s">
        <v>9</v>
      </c>
    </row>
    <row r="95" spans="1:12" ht="21" customHeight="1" x14ac:dyDescent="0.3">
      <c r="A95" s="1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4"/>
    </row>
    <row r="96" spans="1:12" ht="30" customHeight="1" x14ac:dyDescent="0.3">
      <c r="A96" s="17"/>
      <c r="B96" s="19" t="s">
        <v>10</v>
      </c>
      <c r="C96" s="19"/>
      <c r="D96" s="19"/>
      <c r="E96" s="19"/>
      <c r="F96" s="19"/>
      <c r="G96" s="19"/>
      <c r="H96" s="19"/>
      <c r="I96" s="19"/>
      <c r="J96" s="19"/>
      <c r="K96" s="19"/>
      <c r="L96" s="20">
        <v>5</v>
      </c>
    </row>
    <row r="97" spans="1:12" ht="15.75" customHeight="1" x14ac:dyDescent="0.3">
      <c r="A97" s="1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4"/>
    </row>
    <row r="98" spans="1:12" ht="20.25" customHeight="1" x14ac:dyDescent="0.3">
      <c r="A98" s="17"/>
      <c r="B98" s="27" t="s">
        <v>11</v>
      </c>
      <c r="C98" s="27"/>
      <c r="D98" s="27"/>
      <c r="E98" s="27"/>
      <c r="F98" s="27"/>
      <c r="G98" s="27"/>
      <c r="H98" s="27"/>
      <c r="I98" s="27"/>
      <c r="J98" s="27"/>
      <c r="K98" s="27"/>
      <c r="L98" s="28">
        <v>6</v>
      </c>
    </row>
    <row r="99" spans="1:12" ht="61.5" customHeight="1" x14ac:dyDescent="0.3">
      <c r="A99" s="1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8"/>
    </row>
    <row r="100" spans="1:12" ht="21.75" customHeight="1" x14ac:dyDescent="0.3">
      <c r="A100" s="1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/>
    </row>
    <row r="101" spans="1:12" ht="22.15" customHeight="1" x14ac:dyDescent="0.3">
      <c r="A101" s="17"/>
      <c r="B101" s="19" t="s">
        <v>12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20">
        <v>7</v>
      </c>
    </row>
    <row r="102" spans="1:12" ht="22.15" customHeight="1" x14ac:dyDescent="0.3">
      <c r="A102" s="17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4"/>
    </row>
    <row r="103" spans="1:12" ht="22.15" customHeight="1" x14ac:dyDescent="0.3">
      <c r="A103" s="17"/>
      <c r="B103" s="19" t="s">
        <v>13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20">
        <v>9</v>
      </c>
    </row>
    <row r="104" spans="1:12" ht="22.15" customHeight="1" x14ac:dyDescent="0.3">
      <c r="A104" s="17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4"/>
    </row>
    <row r="105" spans="1:12" ht="22.15" customHeight="1" x14ac:dyDescent="0.3">
      <c r="A105" s="17"/>
      <c r="B105" s="19" t="s">
        <v>14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20">
        <v>10</v>
      </c>
    </row>
    <row r="106" spans="1:12" ht="22.15" customHeight="1" x14ac:dyDescent="0.3">
      <c r="A106" s="17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0"/>
    </row>
    <row r="107" spans="1:12" ht="22.15" customHeight="1" x14ac:dyDescent="0.3">
      <c r="A107" s="17"/>
      <c r="B107" s="19" t="s">
        <v>15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20">
        <v>11</v>
      </c>
    </row>
    <row r="108" spans="1:12" ht="22.15" customHeight="1" x14ac:dyDescent="0.3">
      <c r="A108" s="17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/>
    </row>
    <row r="109" spans="1:12" ht="22.15" customHeight="1" x14ac:dyDescent="0.3">
      <c r="A109" s="17"/>
      <c r="B109" s="19" t="s">
        <v>16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v>12</v>
      </c>
    </row>
    <row r="110" spans="1:12" ht="22.15" customHeight="1" x14ac:dyDescent="0.3">
      <c r="A110" s="1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0"/>
    </row>
    <row r="111" spans="1:12" ht="22.15" customHeight="1" x14ac:dyDescent="0.3">
      <c r="A111" s="17"/>
      <c r="B111" s="21" t="s">
        <v>17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0">
        <v>12</v>
      </c>
    </row>
    <row r="112" spans="1:12" ht="22.15" customHeight="1" x14ac:dyDescent="0.3">
      <c r="A112" s="1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4"/>
    </row>
    <row r="113" spans="1:12" ht="22.15" customHeight="1" x14ac:dyDescent="0.3">
      <c r="A113" s="17"/>
      <c r="B113" s="21" t="s">
        <v>18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0">
        <v>14</v>
      </c>
    </row>
    <row r="114" spans="1:12" ht="22.15" customHeight="1" x14ac:dyDescent="0.3">
      <c r="A114" s="17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0"/>
    </row>
    <row r="115" spans="1:12" ht="22.15" customHeight="1" x14ac:dyDescent="0.3">
      <c r="A115" s="31"/>
      <c r="B115" s="21" t="s">
        <v>19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0">
        <v>14</v>
      </c>
    </row>
    <row r="116" spans="1:12" ht="22.15" customHeight="1" x14ac:dyDescent="0.3">
      <c r="A116" s="1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0"/>
    </row>
    <row r="117" spans="1:12" ht="22.15" customHeight="1" x14ac:dyDescent="0.3">
      <c r="A117" s="17"/>
      <c r="B117" s="21" t="s">
        <v>20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0">
        <v>14</v>
      </c>
    </row>
    <row r="118" spans="1:12" ht="22.15" customHeight="1" x14ac:dyDescent="0.3">
      <c r="A118" s="17"/>
      <c r="B118" s="19" t="s">
        <v>21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20"/>
    </row>
    <row r="119" spans="1:12" ht="22.15" customHeight="1" x14ac:dyDescent="0.3">
      <c r="A119" s="17"/>
      <c r="B119" s="19" t="s">
        <v>22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20">
        <v>15</v>
      </c>
    </row>
    <row r="120" spans="1:12" ht="22.15" customHeight="1" x14ac:dyDescent="0.3">
      <c r="A120" s="17"/>
      <c r="B120" s="32"/>
      <c r="C120" s="33"/>
      <c r="D120" s="34"/>
      <c r="E120" s="34"/>
      <c r="F120" s="35"/>
      <c r="G120" s="15"/>
      <c r="H120" s="15"/>
      <c r="I120" s="15"/>
      <c r="J120" s="15"/>
      <c r="K120" s="15"/>
    </row>
    <row r="121" spans="1:12" ht="22.15" customHeight="1" x14ac:dyDescent="0.3">
      <c r="A121" s="17"/>
    </row>
    <row r="122" spans="1:12" ht="22.15" customHeight="1" x14ac:dyDescent="0.3">
      <c r="A122" s="17"/>
    </row>
    <row r="123" spans="1:12" ht="22.15" customHeight="1" x14ac:dyDescent="0.3">
      <c r="A123" s="17"/>
    </row>
    <row r="124" spans="1:12" ht="22.15" customHeight="1" x14ac:dyDescent="0.3">
      <c r="A124" s="17"/>
    </row>
    <row r="125" spans="1:12" ht="22.15" customHeight="1" x14ac:dyDescent="0.3">
      <c r="A125" s="17"/>
    </row>
    <row r="126" spans="1:12" ht="22.15" customHeight="1" x14ac:dyDescent="0.3">
      <c r="A126" s="17"/>
    </row>
    <row r="127" spans="1:12" ht="22.15" customHeight="1" x14ac:dyDescent="0.3">
      <c r="A127" s="17"/>
    </row>
    <row r="128" spans="1:12" ht="22.15" customHeight="1" x14ac:dyDescent="0.3">
      <c r="A128" s="17"/>
    </row>
    <row r="129" spans="1:12" ht="22.15" customHeight="1" x14ac:dyDescent="0.3">
      <c r="A129" s="17"/>
    </row>
    <row r="130" spans="1:12" ht="22.15" customHeight="1" x14ac:dyDescent="0.3">
      <c r="A130" s="17"/>
    </row>
    <row r="131" spans="1:12" ht="22.15" customHeight="1" x14ac:dyDescent="0.3">
      <c r="A131" s="17"/>
    </row>
    <row r="132" spans="1:12" ht="30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/>
    </row>
    <row r="133" spans="1:12" ht="30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8"/>
    </row>
    <row r="134" spans="1:12" ht="30" customHeight="1" x14ac:dyDescent="0.2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8"/>
    </row>
    <row r="135" spans="1:12" ht="30" customHeight="1" x14ac:dyDescent="0.25">
      <c r="A135" s="3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8"/>
    </row>
    <row r="136" spans="1:12" ht="30" customHeight="1" x14ac:dyDescent="0.25">
      <c r="A136" s="3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8"/>
    </row>
    <row r="137" spans="1:12" s="17" customFormat="1" ht="30" customHeight="1" x14ac:dyDescent="0.3">
      <c r="A137" s="36"/>
      <c r="B137" s="40"/>
      <c r="C137" s="40"/>
      <c r="D137" s="40"/>
      <c r="E137" s="40"/>
      <c r="F137" s="38"/>
      <c r="G137" s="36"/>
      <c r="H137" s="36"/>
      <c r="I137" s="36"/>
      <c r="J137" s="36"/>
      <c r="K137" s="36"/>
      <c r="L137" s="36"/>
    </row>
    <row r="138" spans="1:12" ht="30" customHeight="1" x14ac:dyDescent="0.25">
      <c r="A138" s="36"/>
      <c r="B138" s="41"/>
      <c r="C138" s="41"/>
      <c r="D138" s="41"/>
      <c r="E138" s="41"/>
      <c r="F138" s="42"/>
      <c r="G138" s="36"/>
      <c r="H138" s="36"/>
      <c r="I138" s="36"/>
      <c r="J138" s="36"/>
      <c r="K138" s="36"/>
      <c r="L138" s="36"/>
    </row>
    <row r="139" spans="1:12" ht="11.25" customHeight="1" x14ac:dyDescent="0.25">
      <c r="A139" s="36"/>
      <c r="B139" s="41"/>
      <c r="C139" s="41"/>
      <c r="D139" s="41"/>
      <c r="E139" s="41"/>
      <c r="F139" s="42"/>
      <c r="G139" s="36"/>
      <c r="H139" s="36"/>
      <c r="I139" s="36"/>
      <c r="J139" s="36"/>
      <c r="K139" s="36"/>
      <c r="L139" s="36"/>
    </row>
    <row r="140" spans="1:12" s="44" customFormat="1" ht="53.25" customHeight="1" x14ac:dyDescent="0.3">
      <c r="A140" s="43" t="s">
        <v>23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44" customFormat="1" ht="17.25" customHeight="1" x14ac:dyDescent="0.3">
      <c r="A141" s="43" t="s">
        <v>24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32.25" customHeight="1" x14ac:dyDescent="0.2">
      <c r="A142" s="45" t="s">
        <v>25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31.5" customHeight="1" x14ac:dyDescent="0.2">
      <c r="A143" s="46" t="s">
        <v>26</v>
      </c>
      <c r="B143" s="47" t="s">
        <v>27</v>
      </c>
      <c r="C143" s="47"/>
      <c r="D143" s="47"/>
      <c r="E143" s="47"/>
      <c r="F143" s="47"/>
      <c r="G143" s="47"/>
      <c r="H143" s="47"/>
      <c r="I143" s="47"/>
      <c r="J143" s="47" t="s">
        <v>28</v>
      </c>
      <c r="K143" s="47"/>
      <c r="L143" s="48" t="s">
        <v>29</v>
      </c>
    </row>
    <row r="144" spans="1:12" ht="18" customHeight="1" x14ac:dyDescent="0.2">
      <c r="A144" s="49">
        <v>1</v>
      </c>
      <c r="B144" s="50" t="s">
        <v>30</v>
      </c>
      <c r="C144" s="50"/>
      <c r="D144" s="50"/>
      <c r="E144" s="50"/>
      <c r="F144" s="50"/>
      <c r="G144" s="50"/>
      <c r="H144" s="50"/>
      <c r="I144" s="50"/>
      <c r="J144" s="51" t="s">
        <v>31</v>
      </c>
      <c r="K144" s="51"/>
      <c r="L144" s="52">
        <f>L146+L147+L148+L149</f>
        <v>879.9</v>
      </c>
    </row>
    <row r="145" spans="1:12" ht="18" customHeight="1" x14ac:dyDescent="0.2">
      <c r="A145" s="53"/>
      <c r="B145" s="50" t="s">
        <v>32</v>
      </c>
      <c r="C145" s="50"/>
      <c r="D145" s="50"/>
      <c r="E145" s="50"/>
      <c r="F145" s="50"/>
      <c r="G145" s="50"/>
      <c r="H145" s="50"/>
      <c r="I145" s="50"/>
      <c r="J145" s="54"/>
      <c r="K145" s="54"/>
      <c r="L145" s="55"/>
    </row>
    <row r="146" spans="1:12" ht="18" customHeight="1" x14ac:dyDescent="0.2">
      <c r="A146" s="56" t="s">
        <v>33</v>
      </c>
      <c r="B146" s="57" t="s">
        <v>34</v>
      </c>
      <c r="C146" s="57"/>
      <c r="D146" s="57"/>
      <c r="E146" s="57"/>
      <c r="F146" s="57"/>
      <c r="G146" s="57"/>
      <c r="H146" s="57"/>
      <c r="I146" s="57"/>
      <c r="J146" s="54" t="s">
        <v>31</v>
      </c>
      <c r="K146" s="54"/>
      <c r="L146" s="58">
        <v>223.5</v>
      </c>
    </row>
    <row r="147" spans="1:12" ht="18" customHeight="1" x14ac:dyDescent="0.2">
      <c r="A147" s="56" t="s">
        <v>35</v>
      </c>
      <c r="B147" s="57" t="s">
        <v>36</v>
      </c>
      <c r="C147" s="57"/>
      <c r="D147" s="57"/>
      <c r="E147" s="57"/>
      <c r="F147" s="57"/>
      <c r="G147" s="57"/>
      <c r="H147" s="57"/>
      <c r="I147" s="57"/>
      <c r="J147" s="54" t="s">
        <v>31</v>
      </c>
      <c r="K147" s="54"/>
      <c r="L147" s="58">
        <v>218.9</v>
      </c>
    </row>
    <row r="148" spans="1:12" ht="18" customHeight="1" x14ac:dyDescent="0.2">
      <c r="A148" s="56" t="s">
        <v>37</v>
      </c>
      <c r="B148" s="57" t="s">
        <v>38</v>
      </c>
      <c r="C148" s="57"/>
      <c r="D148" s="57"/>
      <c r="E148" s="57"/>
      <c r="F148" s="57"/>
      <c r="G148" s="57"/>
      <c r="H148" s="57"/>
      <c r="I148" s="57"/>
      <c r="J148" s="54" t="s">
        <v>31</v>
      </c>
      <c r="K148" s="54"/>
      <c r="L148" s="58">
        <v>101.1</v>
      </c>
    </row>
    <row r="149" spans="1:12" ht="18" customHeight="1" x14ac:dyDescent="0.2">
      <c r="A149" s="56" t="s">
        <v>39</v>
      </c>
      <c r="B149" s="57" t="s">
        <v>40</v>
      </c>
      <c r="C149" s="57"/>
      <c r="D149" s="57"/>
      <c r="E149" s="57"/>
      <c r="F149" s="57"/>
      <c r="G149" s="57"/>
      <c r="H149" s="57"/>
      <c r="I149" s="57"/>
      <c r="J149" s="54" t="s">
        <v>31</v>
      </c>
      <c r="K149" s="54"/>
      <c r="L149" s="58">
        <v>336.4</v>
      </c>
    </row>
    <row r="150" spans="1:12" ht="16.5" customHeight="1" x14ac:dyDescent="0.2">
      <c r="A150" s="59"/>
      <c r="B150" s="60"/>
      <c r="C150" s="60"/>
      <c r="D150" s="60"/>
      <c r="E150" s="61"/>
      <c r="F150" s="62"/>
      <c r="G150" s="63"/>
      <c r="H150" s="63"/>
      <c r="I150" s="63"/>
      <c r="J150" s="63"/>
      <c r="K150" s="63"/>
      <c r="L150" s="63"/>
    </row>
    <row r="151" spans="1:12" ht="31.5" customHeight="1" x14ac:dyDescent="0.2">
      <c r="A151" s="64" t="s">
        <v>41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</row>
    <row r="152" spans="1:12" s="66" customFormat="1" ht="78.75" customHeight="1" x14ac:dyDescent="0.25">
      <c r="A152" s="65" t="s">
        <v>42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.5" customHeight="1" x14ac:dyDescent="0.25">
      <c r="A153" s="67"/>
      <c r="B153" s="67"/>
      <c r="C153" s="67"/>
      <c r="D153" s="68"/>
      <c r="E153" s="68"/>
      <c r="F153" s="69"/>
      <c r="G153" s="15"/>
      <c r="H153" s="15"/>
      <c r="I153" s="15"/>
      <c r="J153" s="15"/>
      <c r="K153" s="15"/>
      <c r="L153" s="15"/>
    </row>
    <row r="154" spans="1:12" ht="36.75" customHeight="1" x14ac:dyDescent="0.2">
      <c r="A154" s="70" t="s">
        <v>26</v>
      </c>
      <c r="B154" s="47" t="s">
        <v>43</v>
      </c>
      <c r="C154" s="47"/>
      <c r="D154" s="47"/>
      <c r="E154" s="47"/>
      <c r="F154" s="71" t="s">
        <v>28</v>
      </c>
      <c r="G154" s="71"/>
      <c r="H154" s="72" t="s">
        <v>44</v>
      </c>
      <c r="I154" s="72"/>
      <c r="J154" s="72" t="s">
        <v>29</v>
      </c>
      <c r="K154" s="72"/>
      <c r="L154" s="48" t="s">
        <v>45</v>
      </c>
    </row>
    <row r="155" spans="1:12" ht="18" customHeight="1" x14ac:dyDescent="0.2">
      <c r="A155" s="73">
        <v>1</v>
      </c>
      <c r="B155" s="74" t="s">
        <v>46</v>
      </c>
      <c r="C155" s="74"/>
      <c r="D155" s="74"/>
      <c r="E155" s="74"/>
      <c r="F155" s="75" t="s">
        <v>47</v>
      </c>
      <c r="G155" s="75"/>
      <c r="H155" s="76">
        <f>H157+H158+H159+H160</f>
        <v>31627</v>
      </c>
      <c r="I155" s="76"/>
      <c r="J155" s="76">
        <v>31415</v>
      </c>
      <c r="K155" s="76"/>
      <c r="L155" s="77">
        <f>J155/H155*100</f>
        <v>99.329686660132168</v>
      </c>
    </row>
    <row r="156" spans="1:12" ht="18" customHeight="1" x14ac:dyDescent="0.2">
      <c r="A156" s="78"/>
      <c r="B156" s="79" t="s">
        <v>32</v>
      </c>
      <c r="C156" s="79"/>
      <c r="D156" s="79"/>
      <c r="E156" s="79"/>
      <c r="F156" s="80"/>
      <c r="G156" s="80"/>
      <c r="H156" s="81"/>
      <c r="I156" s="81"/>
      <c r="J156" s="82"/>
      <c r="K156" s="82"/>
      <c r="L156" s="83"/>
    </row>
    <row r="157" spans="1:12" ht="18" customHeight="1" x14ac:dyDescent="0.2">
      <c r="A157" s="84" t="s">
        <v>33</v>
      </c>
      <c r="B157" s="57" t="s">
        <v>34</v>
      </c>
      <c r="C157" s="57"/>
      <c r="D157" s="57"/>
      <c r="E157" s="57"/>
      <c r="F157" s="80" t="s">
        <v>47</v>
      </c>
      <c r="G157" s="80"/>
      <c r="H157" s="81">
        <v>22487</v>
      </c>
      <c r="I157" s="81"/>
      <c r="J157" s="81">
        <v>22335</v>
      </c>
      <c r="K157" s="81"/>
      <c r="L157" s="85">
        <f>J157/H157*100</f>
        <v>99.324053897807616</v>
      </c>
    </row>
    <row r="158" spans="1:12" ht="18" customHeight="1" x14ac:dyDescent="0.2">
      <c r="A158" s="84" t="s">
        <v>35</v>
      </c>
      <c r="B158" s="57" t="s">
        <v>36</v>
      </c>
      <c r="C158" s="57"/>
      <c r="D158" s="57"/>
      <c r="E158" s="57"/>
      <c r="F158" s="80" t="s">
        <v>47</v>
      </c>
      <c r="G158" s="80"/>
      <c r="H158" s="81">
        <v>535</v>
      </c>
      <c r="I158" s="81"/>
      <c r="J158" s="81">
        <v>529</v>
      </c>
      <c r="K158" s="81"/>
      <c r="L158" s="85">
        <f t="shared" ref="L158:L160" si="0">J158/H158*100</f>
        <v>98.878504672897193</v>
      </c>
    </row>
    <row r="159" spans="1:12" ht="18" customHeight="1" x14ac:dyDescent="0.2">
      <c r="A159" s="84" t="s">
        <v>37</v>
      </c>
      <c r="B159" s="57" t="s">
        <v>40</v>
      </c>
      <c r="C159" s="57"/>
      <c r="D159" s="57"/>
      <c r="E159" s="57"/>
      <c r="F159" s="80" t="s">
        <v>47</v>
      </c>
      <c r="G159" s="80"/>
      <c r="H159" s="81">
        <v>4614</v>
      </c>
      <c r="I159" s="81"/>
      <c r="J159" s="81">
        <v>4602</v>
      </c>
      <c r="K159" s="81"/>
      <c r="L159" s="85">
        <f t="shared" si="0"/>
        <v>99.739921976592981</v>
      </c>
    </row>
    <row r="160" spans="1:12" ht="18" customHeight="1" x14ac:dyDescent="0.2">
      <c r="A160" s="84" t="s">
        <v>39</v>
      </c>
      <c r="B160" s="57" t="s">
        <v>38</v>
      </c>
      <c r="C160" s="57"/>
      <c r="D160" s="57"/>
      <c r="E160" s="57"/>
      <c r="F160" s="80" t="s">
        <v>47</v>
      </c>
      <c r="G160" s="80"/>
      <c r="H160" s="81">
        <v>3991</v>
      </c>
      <c r="I160" s="81"/>
      <c r="J160" s="81">
        <v>3949</v>
      </c>
      <c r="K160" s="81"/>
      <c r="L160" s="85">
        <f t="shared" si="0"/>
        <v>98.947632172387884</v>
      </c>
    </row>
    <row r="161" spans="1:16" ht="22.5" customHeight="1" x14ac:dyDescent="0.2">
      <c r="A161" s="86" t="s">
        <v>48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</row>
    <row r="162" spans="1:16" ht="32.25" customHeight="1" x14ac:dyDescent="0.2">
      <c r="A162" s="87" t="s">
        <v>49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6" ht="39" customHeight="1" x14ac:dyDescent="0.2">
      <c r="A163" s="88" t="s">
        <v>26</v>
      </c>
      <c r="B163" s="89" t="s">
        <v>43</v>
      </c>
      <c r="C163" s="90"/>
      <c r="D163" s="90"/>
      <c r="E163" s="91"/>
      <c r="F163" s="92" t="s">
        <v>28</v>
      </c>
      <c r="G163" s="92"/>
      <c r="H163" s="93" t="s">
        <v>50</v>
      </c>
      <c r="I163" s="93"/>
      <c r="J163" s="93" t="s">
        <v>51</v>
      </c>
      <c r="K163" s="93"/>
      <c r="L163" s="94" t="s">
        <v>45</v>
      </c>
    </row>
    <row r="164" spans="1:16" ht="18" customHeight="1" x14ac:dyDescent="0.25">
      <c r="A164" s="88">
        <v>1</v>
      </c>
      <c r="B164" s="95" t="s">
        <v>52</v>
      </c>
      <c r="C164" s="96"/>
      <c r="D164" s="96"/>
      <c r="E164" s="97"/>
      <c r="F164" s="98" t="s">
        <v>47</v>
      </c>
      <c r="G164" s="99"/>
      <c r="H164" s="100">
        <v>13001</v>
      </c>
      <c r="I164" s="101">
        <v>13108</v>
      </c>
      <c r="J164" s="100">
        <v>12993</v>
      </c>
      <c r="K164" s="101">
        <v>12805</v>
      </c>
      <c r="L164" s="102">
        <f>J164/H164*100</f>
        <v>99.938466271825249</v>
      </c>
      <c r="M164" s="66" t="s">
        <v>53</v>
      </c>
      <c r="P164" s="103"/>
    </row>
    <row r="165" spans="1:16" ht="18" customHeight="1" x14ac:dyDescent="0.2">
      <c r="A165" s="104" t="s">
        <v>33</v>
      </c>
      <c r="B165" s="105" t="s">
        <v>54</v>
      </c>
      <c r="C165" s="106"/>
      <c r="D165" s="106"/>
      <c r="E165" s="107"/>
      <c r="F165" s="108" t="s">
        <v>47</v>
      </c>
      <c r="G165" s="108"/>
      <c r="H165" s="109" t="s">
        <v>55</v>
      </c>
      <c r="I165" s="110"/>
      <c r="J165" s="109" t="s">
        <v>56</v>
      </c>
      <c r="K165" s="110"/>
      <c r="L165" s="111" t="s">
        <v>57</v>
      </c>
    </row>
    <row r="166" spans="1:16" ht="18" customHeight="1" x14ac:dyDescent="0.2">
      <c r="A166" s="104" t="s">
        <v>35</v>
      </c>
      <c r="B166" s="105" t="s">
        <v>58</v>
      </c>
      <c r="C166" s="106"/>
      <c r="D166" s="106"/>
      <c r="E166" s="107"/>
      <c r="F166" s="108" t="s">
        <v>47</v>
      </c>
      <c r="G166" s="108"/>
      <c r="H166" s="109">
        <v>838</v>
      </c>
      <c r="I166" s="110">
        <v>1003</v>
      </c>
      <c r="J166" s="109">
        <v>1031</v>
      </c>
      <c r="K166" s="110"/>
      <c r="L166" s="111">
        <f t="shared" ref="L166:L172" si="1">J166/H166*100</f>
        <v>123.0310262529833</v>
      </c>
    </row>
    <row r="167" spans="1:16" ht="18" customHeight="1" x14ac:dyDescent="0.2">
      <c r="A167" s="104" t="s">
        <v>37</v>
      </c>
      <c r="B167" s="105" t="s">
        <v>59</v>
      </c>
      <c r="C167" s="106"/>
      <c r="D167" s="106"/>
      <c r="E167" s="107"/>
      <c r="F167" s="108" t="s">
        <v>47</v>
      </c>
      <c r="G167" s="108"/>
      <c r="H167" s="109">
        <v>141</v>
      </c>
      <c r="I167" s="110">
        <v>170</v>
      </c>
      <c r="J167" s="109">
        <v>117</v>
      </c>
      <c r="K167" s="110">
        <v>142</v>
      </c>
      <c r="L167" s="111">
        <f t="shared" si="1"/>
        <v>82.978723404255319</v>
      </c>
    </row>
    <row r="168" spans="1:16" ht="31.5" customHeight="1" x14ac:dyDescent="0.2">
      <c r="A168" s="104" t="s">
        <v>39</v>
      </c>
      <c r="B168" s="105" t="s">
        <v>60</v>
      </c>
      <c r="C168" s="106"/>
      <c r="D168" s="106"/>
      <c r="E168" s="107"/>
      <c r="F168" s="108" t="s">
        <v>47</v>
      </c>
      <c r="G168" s="108"/>
      <c r="H168" s="109">
        <v>682</v>
      </c>
      <c r="I168" s="110">
        <v>445</v>
      </c>
      <c r="J168" s="109">
        <v>669</v>
      </c>
      <c r="K168" s="110">
        <v>447</v>
      </c>
      <c r="L168" s="111">
        <f t="shared" si="1"/>
        <v>98.093841642228739</v>
      </c>
    </row>
    <row r="169" spans="1:16" ht="36.75" customHeight="1" x14ac:dyDescent="0.2">
      <c r="A169" s="104" t="s">
        <v>61</v>
      </c>
      <c r="B169" s="105" t="s">
        <v>62</v>
      </c>
      <c r="C169" s="112"/>
      <c r="D169" s="112"/>
      <c r="E169" s="113"/>
      <c r="F169" s="114" t="s">
        <v>47</v>
      </c>
      <c r="G169" s="115"/>
      <c r="H169" s="109" t="s">
        <v>55</v>
      </c>
      <c r="I169" s="110" t="s">
        <v>56</v>
      </c>
      <c r="J169" s="109" t="s">
        <v>55</v>
      </c>
      <c r="K169" s="110" t="s">
        <v>56</v>
      </c>
      <c r="L169" s="111" t="s">
        <v>57</v>
      </c>
    </row>
    <row r="170" spans="1:16" ht="18" customHeight="1" x14ac:dyDescent="0.2">
      <c r="A170" s="104" t="s">
        <v>63</v>
      </c>
      <c r="B170" s="105" t="s">
        <v>64</v>
      </c>
      <c r="C170" s="106"/>
      <c r="D170" s="106"/>
      <c r="E170" s="107"/>
      <c r="F170" s="108" t="s">
        <v>47</v>
      </c>
      <c r="G170" s="108"/>
      <c r="H170" s="109">
        <v>334</v>
      </c>
      <c r="I170" s="110">
        <v>317</v>
      </c>
      <c r="J170" s="109">
        <v>117</v>
      </c>
      <c r="K170" s="110"/>
      <c r="L170" s="111">
        <f t="shared" si="1"/>
        <v>35.029940119760475</v>
      </c>
    </row>
    <row r="171" spans="1:16" ht="33.75" customHeight="1" x14ac:dyDescent="0.2">
      <c r="A171" s="104" t="s">
        <v>65</v>
      </c>
      <c r="B171" s="105" t="s">
        <v>66</v>
      </c>
      <c r="C171" s="106"/>
      <c r="D171" s="106"/>
      <c r="E171" s="107"/>
      <c r="F171" s="108" t="s">
        <v>47</v>
      </c>
      <c r="G171" s="108"/>
      <c r="H171" s="109">
        <v>120</v>
      </c>
      <c r="I171" s="110">
        <v>198</v>
      </c>
      <c r="J171" s="109">
        <v>115</v>
      </c>
      <c r="K171" s="110">
        <v>154</v>
      </c>
      <c r="L171" s="111">
        <f t="shared" si="1"/>
        <v>95.833333333333343</v>
      </c>
    </row>
    <row r="172" spans="1:16" ht="18" customHeight="1" x14ac:dyDescent="0.2">
      <c r="A172" s="104" t="s">
        <v>67</v>
      </c>
      <c r="B172" s="105" t="s">
        <v>68</v>
      </c>
      <c r="C172" s="106"/>
      <c r="D172" s="106"/>
      <c r="E172" s="107"/>
      <c r="F172" s="108" t="s">
        <v>47</v>
      </c>
      <c r="G172" s="108"/>
      <c r="H172" s="109">
        <v>2522</v>
      </c>
      <c r="I172" s="110">
        <v>2723</v>
      </c>
      <c r="J172" s="109">
        <v>2564</v>
      </c>
      <c r="K172" s="110">
        <v>2608</v>
      </c>
      <c r="L172" s="111">
        <f t="shared" si="1"/>
        <v>101.66534496431403</v>
      </c>
    </row>
    <row r="173" spans="1:16" ht="18" customHeight="1" x14ac:dyDescent="0.2">
      <c r="A173" s="104" t="s">
        <v>69</v>
      </c>
      <c r="B173" s="105" t="s">
        <v>70</v>
      </c>
      <c r="C173" s="106"/>
      <c r="D173" s="106"/>
      <c r="E173" s="107"/>
      <c r="F173" s="108" t="s">
        <v>47</v>
      </c>
      <c r="G173" s="108"/>
      <c r="H173" s="109" t="s">
        <v>56</v>
      </c>
      <c r="I173" s="110" t="s">
        <v>56</v>
      </c>
      <c r="J173" s="109" t="s">
        <v>56</v>
      </c>
      <c r="K173" s="110" t="s">
        <v>56</v>
      </c>
      <c r="L173" s="111" t="s">
        <v>57</v>
      </c>
    </row>
    <row r="174" spans="1:16" ht="18" customHeight="1" x14ac:dyDescent="0.2">
      <c r="A174" s="104" t="s">
        <v>71</v>
      </c>
      <c r="B174" s="105" t="s">
        <v>72</v>
      </c>
      <c r="C174" s="106"/>
      <c r="D174" s="106"/>
      <c r="E174" s="107"/>
      <c r="F174" s="108" t="s">
        <v>47</v>
      </c>
      <c r="G174" s="108"/>
      <c r="H174" s="109">
        <v>59</v>
      </c>
      <c r="I174" s="110">
        <v>96</v>
      </c>
      <c r="J174" s="109">
        <v>80</v>
      </c>
      <c r="K174" s="110"/>
      <c r="L174" s="111">
        <f>J174/H174*100</f>
        <v>135.59322033898303</v>
      </c>
    </row>
    <row r="175" spans="1:16" ht="18" customHeight="1" x14ac:dyDescent="0.2">
      <c r="A175" s="104" t="s">
        <v>73</v>
      </c>
      <c r="B175" s="105" t="s">
        <v>74</v>
      </c>
      <c r="C175" s="106"/>
      <c r="D175" s="106"/>
      <c r="E175" s="107"/>
      <c r="F175" s="108" t="s">
        <v>47</v>
      </c>
      <c r="G175" s="108"/>
      <c r="H175" s="109">
        <v>43</v>
      </c>
      <c r="I175" s="110">
        <v>46</v>
      </c>
      <c r="J175" s="109">
        <v>48</v>
      </c>
      <c r="K175" s="110"/>
      <c r="L175" s="111">
        <f>J175/H175*100</f>
        <v>111.62790697674419</v>
      </c>
    </row>
    <row r="176" spans="1:16" ht="18" customHeight="1" x14ac:dyDescent="0.2">
      <c r="A176" s="104" t="s">
        <v>75</v>
      </c>
      <c r="B176" s="105" t="s">
        <v>76</v>
      </c>
      <c r="C176" s="106"/>
      <c r="D176" s="106"/>
      <c r="E176" s="107"/>
      <c r="F176" s="108" t="s">
        <v>47</v>
      </c>
      <c r="G176" s="108"/>
      <c r="H176" s="109">
        <v>369</v>
      </c>
      <c r="I176" s="110">
        <v>408</v>
      </c>
      <c r="J176" s="109">
        <v>273</v>
      </c>
      <c r="K176" s="110">
        <v>346</v>
      </c>
      <c r="L176" s="111">
        <f>J176/H176*100</f>
        <v>73.983739837398375</v>
      </c>
    </row>
    <row r="177" spans="1:12" ht="18" customHeight="1" x14ac:dyDescent="0.2">
      <c r="A177" s="104" t="s">
        <v>77</v>
      </c>
      <c r="B177" s="105" t="s">
        <v>78</v>
      </c>
      <c r="C177" s="106"/>
      <c r="D177" s="106"/>
      <c r="E177" s="107"/>
      <c r="F177" s="108" t="s">
        <v>47</v>
      </c>
      <c r="G177" s="108"/>
      <c r="H177" s="109">
        <v>1221</v>
      </c>
      <c r="I177" s="110">
        <v>1067</v>
      </c>
      <c r="J177" s="109">
        <v>1291</v>
      </c>
      <c r="K177" s="110"/>
      <c r="L177" s="111">
        <f>J177/H177*100</f>
        <v>105.73300573300573</v>
      </c>
    </row>
    <row r="178" spans="1:12" ht="30.75" customHeight="1" x14ac:dyDescent="0.2">
      <c r="A178" s="104" t="s">
        <v>79</v>
      </c>
      <c r="B178" s="105" t="s">
        <v>80</v>
      </c>
      <c r="C178" s="106"/>
      <c r="D178" s="106"/>
      <c r="E178" s="107"/>
      <c r="F178" s="108" t="s">
        <v>47</v>
      </c>
      <c r="G178" s="108"/>
      <c r="H178" s="109">
        <v>450</v>
      </c>
      <c r="I178" s="110">
        <v>381</v>
      </c>
      <c r="J178" s="109">
        <v>446</v>
      </c>
      <c r="K178" s="110"/>
      <c r="L178" s="111">
        <f>J178/H178*100</f>
        <v>99.111111111111114</v>
      </c>
    </row>
    <row r="179" spans="1:12" ht="36" customHeight="1" x14ac:dyDescent="0.2">
      <c r="A179" s="104" t="s">
        <v>81</v>
      </c>
      <c r="B179" s="105" t="s">
        <v>82</v>
      </c>
      <c r="C179" s="106"/>
      <c r="D179" s="106"/>
      <c r="E179" s="107"/>
      <c r="F179" s="108" t="s">
        <v>47</v>
      </c>
      <c r="G179" s="108"/>
      <c r="H179" s="109">
        <v>1526</v>
      </c>
      <c r="I179" s="110">
        <v>1574</v>
      </c>
      <c r="J179" s="109">
        <v>1477</v>
      </c>
      <c r="K179" s="110"/>
      <c r="L179" s="111">
        <f t="shared" ref="L179:L181" si="2">J179/H179*100</f>
        <v>96.788990825688074</v>
      </c>
    </row>
    <row r="180" spans="1:12" ht="18" customHeight="1" x14ac:dyDescent="0.2">
      <c r="A180" s="104" t="s">
        <v>83</v>
      </c>
      <c r="B180" s="105" t="s">
        <v>84</v>
      </c>
      <c r="C180" s="106"/>
      <c r="D180" s="106"/>
      <c r="E180" s="107"/>
      <c r="F180" s="108" t="s">
        <v>47</v>
      </c>
      <c r="G180" s="108"/>
      <c r="H180" s="109">
        <v>2362</v>
      </c>
      <c r="I180" s="110">
        <v>2274</v>
      </c>
      <c r="J180" s="109">
        <v>2461</v>
      </c>
      <c r="K180" s="110">
        <v>2419</v>
      </c>
      <c r="L180" s="111">
        <f>J180/H180*100</f>
        <v>104.19136325148179</v>
      </c>
    </row>
    <row r="181" spans="1:12" ht="18" customHeight="1" x14ac:dyDescent="0.2">
      <c r="A181" s="104" t="s">
        <v>85</v>
      </c>
      <c r="B181" s="105" t="s">
        <v>86</v>
      </c>
      <c r="C181" s="106"/>
      <c r="D181" s="106"/>
      <c r="E181" s="107"/>
      <c r="F181" s="108" t="s">
        <v>47</v>
      </c>
      <c r="G181" s="108"/>
      <c r="H181" s="109">
        <v>1426</v>
      </c>
      <c r="I181" s="110">
        <v>1489</v>
      </c>
      <c r="J181" s="109">
        <v>1405</v>
      </c>
      <c r="K181" s="110">
        <v>1426</v>
      </c>
      <c r="L181" s="111">
        <f t="shared" si="2"/>
        <v>98.527349228611499</v>
      </c>
    </row>
    <row r="182" spans="1:12" ht="18" customHeight="1" x14ac:dyDescent="0.2">
      <c r="A182" s="104" t="s">
        <v>87</v>
      </c>
      <c r="B182" s="105" t="s">
        <v>88</v>
      </c>
      <c r="C182" s="106"/>
      <c r="D182" s="106"/>
      <c r="E182" s="107"/>
      <c r="F182" s="108" t="s">
        <v>47</v>
      </c>
      <c r="G182" s="108"/>
      <c r="H182" s="109">
        <v>479</v>
      </c>
      <c r="I182" s="110">
        <v>475</v>
      </c>
      <c r="J182" s="109">
        <v>480</v>
      </c>
      <c r="K182" s="110">
        <v>484</v>
      </c>
      <c r="L182" s="111">
        <f>J182/H182*100</f>
        <v>100.20876826722338</v>
      </c>
    </row>
    <row r="183" spans="1:12" ht="18" customHeight="1" x14ac:dyDescent="0.2">
      <c r="A183" s="104" t="s">
        <v>89</v>
      </c>
      <c r="B183" s="116" t="s">
        <v>90</v>
      </c>
      <c r="C183" s="116"/>
      <c r="D183" s="116"/>
      <c r="E183" s="116"/>
      <c r="F183" s="108" t="s">
        <v>47</v>
      </c>
      <c r="G183" s="108"/>
      <c r="H183" s="117" t="s">
        <v>55</v>
      </c>
      <c r="I183" s="117">
        <v>121</v>
      </c>
      <c r="J183" s="117" t="s">
        <v>55</v>
      </c>
      <c r="K183" s="117">
        <v>106</v>
      </c>
      <c r="L183" s="111" t="s">
        <v>57</v>
      </c>
    </row>
    <row r="184" spans="1:12" s="103" customFormat="1" ht="32.25" customHeight="1" x14ac:dyDescent="0.2">
      <c r="A184" s="118" t="s">
        <v>91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1:12" s="103" customFormat="1" ht="33" customHeight="1" x14ac:dyDescent="0.2">
      <c r="A185" s="118" t="s">
        <v>92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1:12" ht="32.25" customHeight="1" x14ac:dyDescent="0.2">
      <c r="A186" s="87" t="s">
        <v>93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1:12" ht="30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1:12" ht="43.5" customHeight="1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1:12" ht="41.25" customHeight="1" x14ac:dyDescent="0.2">
      <c r="A189" s="87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1:12" ht="25.5" customHeight="1" x14ac:dyDescent="0.2">
      <c r="A190" s="121"/>
      <c r="B190" s="121"/>
      <c r="C190" s="121"/>
      <c r="D190" s="121"/>
      <c r="E190" s="121"/>
      <c r="F190" s="121"/>
      <c r="G190" s="122"/>
      <c r="H190" s="122"/>
      <c r="I190" s="122"/>
      <c r="J190" s="122"/>
      <c r="K190" s="122"/>
      <c r="L190" s="122"/>
    </row>
    <row r="191" spans="1:12" ht="26.25" customHeight="1" x14ac:dyDescent="0.2">
      <c r="A191" s="121"/>
      <c r="B191" s="121"/>
      <c r="C191" s="121"/>
      <c r="D191" s="121"/>
      <c r="E191" s="121"/>
      <c r="F191" s="121"/>
      <c r="G191" s="122"/>
      <c r="H191" s="122"/>
      <c r="I191" s="122"/>
      <c r="J191" s="122"/>
      <c r="K191" s="122"/>
      <c r="L191" s="122"/>
    </row>
    <row r="192" spans="1:12" ht="18.75" customHeight="1" x14ac:dyDescent="0.2">
      <c r="A192" s="121"/>
      <c r="B192" s="121"/>
      <c r="C192" s="121"/>
      <c r="D192" s="121"/>
      <c r="E192" s="121"/>
      <c r="F192" s="121"/>
      <c r="G192" s="122"/>
      <c r="H192" s="122"/>
      <c r="I192" s="122"/>
      <c r="J192" s="122"/>
      <c r="K192" s="122"/>
      <c r="L192" s="122"/>
    </row>
    <row r="193" spans="1:17" ht="18.75" customHeight="1" x14ac:dyDescent="0.2">
      <c r="A193" s="121"/>
      <c r="B193" s="121"/>
      <c r="C193" s="121"/>
      <c r="D193" s="121"/>
      <c r="E193" s="121"/>
      <c r="F193" s="121"/>
      <c r="G193" s="122"/>
      <c r="H193" s="122"/>
      <c r="I193" s="122"/>
      <c r="J193" s="122"/>
      <c r="K193" s="122"/>
      <c r="L193" s="122"/>
    </row>
    <row r="194" spans="1:17" ht="18.75" customHeight="1" x14ac:dyDescent="0.2">
      <c r="A194" s="121"/>
      <c r="B194" s="121"/>
      <c r="C194" s="121"/>
      <c r="D194" s="121"/>
      <c r="E194" s="121"/>
      <c r="F194" s="121"/>
      <c r="G194" s="122"/>
      <c r="H194" s="122"/>
      <c r="I194" s="122"/>
      <c r="J194" s="122"/>
      <c r="K194" s="122"/>
      <c r="L194" s="122"/>
    </row>
    <row r="195" spans="1:17" ht="18.75" customHeight="1" x14ac:dyDescent="0.2">
      <c r="A195" s="121"/>
      <c r="B195" s="121"/>
      <c r="C195" s="121"/>
      <c r="D195" s="121"/>
      <c r="E195" s="121"/>
      <c r="F195" s="121"/>
      <c r="G195" s="122"/>
      <c r="H195" s="122"/>
      <c r="I195" s="122"/>
      <c r="J195" s="122"/>
      <c r="K195" s="122"/>
      <c r="L195" s="122"/>
    </row>
    <row r="196" spans="1:17" ht="18.75" customHeight="1" x14ac:dyDescent="0.2">
      <c r="A196" s="121"/>
      <c r="B196" s="121"/>
      <c r="C196" s="121"/>
      <c r="D196" s="121"/>
      <c r="E196" s="121"/>
      <c r="F196" s="121"/>
      <c r="G196" s="122"/>
      <c r="H196" s="122"/>
      <c r="I196" s="122"/>
      <c r="J196" s="122"/>
      <c r="K196" s="122"/>
      <c r="L196" s="122"/>
    </row>
    <row r="197" spans="1:17" ht="18.75" customHeight="1" x14ac:dyDescent="0.2">
      <c r="A197" s="121"/>
      <c r="B197" s="121"/>
      <c r="C197" s="121"/>
      <c r="D197" s="121"/>
      <c r="E197" s="121"/>
      <c r="F197" s="121"/>
      <c r="G197" s="122"/>
      <c r="H197" s="122"/>
      <c r="I197" s="122"/>
      <c r="J197" s="122"/>
      <c r="K197" s="122"/>
      <c r="L197" s="122"/>
    </row>
    <row r="198" spans="1:17" ht="18.75" customHeight="1" x14ac:dyDescent="0.2">
      <c r="A198" s="121"/>
      <c r="B198" s="121"/>
      <c r="C198" s="121"/>
      <c r="D198" s="121"/>
      <c r="E198" s="121"/>
      <c r="F198" s="121"/>
      <c r="G198" s="122"/>
      <c r="H198" s="122"/>
      <c r="I198" s="122"/>
      <c r="J198" s="122"/>
      <c r="K198" s="122"/>
      <c r="L198" s="122"/>
    </row>
    <row r="199" spans="1:17" ht="18.75" customHeight="1" x14ac:dyDescent="0.2">
      <c r="A199" s="121"/>
      <c r="B199" s="121"/>
      <c r="C199" s="121"/>
      <c r="D199" s="121"/>
      <c r="E199" s="121"/>
      <c r="F199" s="121"/>
      <c r="G199" s="122"/>
      <c r="H199" s="122"/>
      <c r="I199" s="122"/>
      <c r="J199" s="122"/>
      <c r="K199" s="122"/>
      <c r="L199" s="122"/>
    </row>
    <row r="200" spans="1:17" ht="30.75" customHeight="1" x14ac:dyDescent="0.2">
      <c r="A200" s="121"/>
      <c r="B200" s="121"/>
      <c r="C200" s="121"/>
      <c r="D200" s="121"/>
      <c r="E200" s="121"/>
      <c r="F200" s="121"/>
      <c r="G200" s="122"/>
      <c r="H200" s="122"/>
      <c r="I200" s="122"/>
      <c r="J200" s="122"/>
      <c r="K200" s="122"/>
      <c r="L200" s="122"/>
    </row>
    <row r="201" spans="1:17" ht="32.25" customHeight="1" x14ac:dyDescent="0.2">
      <c r="A201" s="64" t="s">
        <v>94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1:17" ht="48" customHeight="1" x14ac:dyDescent="0.2">
      <c r="A202" s="123" t="s">
        <v>26</v>
      </c>
      <c r="B202" s="124" t="s">
        <v>43</v>
      </c>
      <c r="C202" s="124"/>
      <c r="D202" s="124"/>
      <c r="E202" s="124"/>
      <c r="F202" s="125" t="s">
        <v>28</v>
      </c>
      <c r="G202" s="125"/>
      <c r="H202" s="126" t="s">
        <v>50</v>
      </c>
      <c r="I202" s="126"/>
      <c r="J202" s="126" t="s">
        <v>51</v>
      </c>
      <c r="K202" s="126"/>
      <c r="L202" s="127" t="s">
        <v>95</v>
      </c>
    </row>
    <row r="203" spans="1:17" ht="31.5" customHeight="1" x14ac:dyDescent="0.2">
      <c r="A203" s="128">
        <v>1</v>
      </c>
      <c r="B203" s="129" t="s">
        <v>96</v>
      </c>
      <c r="C203" s="130"/>
      <c r="D203" s="130"/>
      <c r="E203" s="131"/>
      <c r="F203" s="124" t="s">
        <v>47</v>
      </c>
      <c r="G203" s="124"/>
      <c r="H203" s="132">
        <v>214</v>
      </c>
      <c r="I203" s="132"/>
      <c r="J203" s="133">
        <v>169</v>
      </c>
      <c r="K203" s="134"/>
      <c r="L203" s="135">
        <f>J203/H203*100</f>
        <v>78.971962616822438</v>
      </c>
    </row>
    <row r="204" spans="1:17" ht="20.100000000000001" customHeight="1" x14ac:dyDescent="0.2">
      <c r="A204" s="128">
        <v>2</v>
      </c>
      <c r="B204" s="129" t="s">
        <v>97</v>
      </c>
      <c r="C204" s="130"/>
      <c r="D204" s="130"/>
      <c r="E204" s="131"/>
      <c r="F204" s="124" t="s">
        <v>47</v>
      </c>
      <c r="G204" s="124"/>
      <c r="H204" s="132">
        <v>163</v>
      </c>
      <c r="I204" s="132"/>
      <c r="J204" s="133">
        <v>146</v>
      </c>
      <c r="K204" s="134"/>
      <c r="L204" s="135">
        <f>J204/H204*100</f>
        <v>89.570552147239269</v>
      </c>
      <c r="Q204" s="15"/>
    </row>
    <row r="205" spans="1:17" ht="33.75" customHeight="1" x14ac:dyDescent="0.2">
      <c r="A205" s="128">
        <v>3</v>
      </c>
      <c r="B205" s="129" t="s">
        <v>98</v>
      </c>
      <c r="C205" s="130"/>
      <c r="D205" s="130"/>
      <c r="E205" s="131"/>
      <c r="F205" s="124" t="s">
        <v>47</v>
      </c>
      <c r="G205" s="124"/>
      <c r="H205" s="136">
        <v>160</v>
      </c>
      <c r="I205" s="136"/>
      <c r="J205" s="137">
        <v>141</v>
      </c>
      <c r="K205" s="138"/>
      <c r="L205" s="135">
        <f>J205/H205*100</f>
        <v>88.125</v>
      </c>
    </row>
    <row r="206" spans="1:17" ht="22.5" customHeight="1" x14ac:dyDescent="0.2">
      <c r="A206" s="128">
        <v>4</v>
      </c>
      <c r="B206" s="129" t="s">
        <v>99</v>
      </c>
      <c r="C206" s="130"/>
      <c r="D206" s="130"/>
      <c r="E206" s="131"/>
      <c r="F206" s="124" t="s">
        <v>47</v>
      </c>
      <c r="G206" s="124"/>
      <c r="H206" s="136">
        <v>250</v>
      </c>
      <c r="I206" s="136"/>
      <c r="J206" s="137">
        <v>237</v>
      </c>
      <c r="K206" s="138"/>
      <c r="L206" s="135">
        <f>J206/H206*100</f>
        <v>94.8</v>
      </c>
    </row>
    <row r="207" spans="1:17" ht="22.5" customHeight="1" x14ac:dyDescent="0.2">
      <c r="A207" s="128">
        <v>5</v>
      </c>
      <c r="B207" s="129" t="s">
        <v>100</v>
      </c>
      <c r="C207" s="130"/>
      <c r="D207" s="130"/>
      <c r="E207" s="131"/>
      <c r="F207" s="124" t="s">
        <v>101</v>
      </c>
      <c r="G207" s="124"/>
      <c r="H207" s="139">
        <v>0.6</v>
      </c>
      <c r="I207" s="140"/>
      <c r="J207" s="139">
        <v>0.5</v>
      </c>
      <c r="K207" s="140"/>
      <c r="L207" s="135">
        <f>J207/H207*100</f>
        <v>83.333333333333343</v>
      </c>
    </row>
    <row r="208" spans="1:17" ht="22.5" customHeight="1" x14ac:dyDescent="0.2">
      <c r="A208" s="128">
        <v>6</v>
      </c>
      <c r="B208" s="129" t="s">
        <v>102</v>
      </c>
      <c r="C208" s="130"/>
      <c r="D208" s="130"/>
      <c r="E208" s="131"/>
      <c r="F208" s="124" t="s">
        <v>103</v>
      </c>
      <c r="G208" s="124"/>
      <c r="H208" s="139">
        <v>1.1000000000000001</v>
      </c>
      <c r="I208" s="140"/>
      <c r="J208" s="139">
        <v>0.9</v>
      </c>
      <c r="K208" s="140"/>
      <c r="L208" s="141">
        <f>J208-H208</f>
        <v>-0.20000000000000007</v>
      </c>
    </row>
    <row r="209" spans="1:12" ht="12.75" customHeight="1" x14ac:dyDescent="0.2">
      <c r="A209" s="142"/>
      <c r="B209" s="143"/>
      <c r="C209" s="142"/>
      <c r="D209" s="144"/>
      <c r="E209" s="144"/>
      <c r="F209" s="145"/>
    </row>
    <row r="210" spans="1:12" ht="24" customHeight="1" x14ac:dyDescent="0.2">
      <c r="A210" s="45" t="s">
        <v>104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9.5" customHeight="1" x14ac:dyDescent="0.25">
      <c r="A211" s="146" t="s">
        <v>105</v>
      </c>
      <c r="B211" s="146"/>
      <c r="C211" s="146"/>
      <c r="D211" s="146"/>
      <c r="E211" s="147"/>
      <c r="F211" s="146" t="s">
        <v>106</v>
      </c>
      <c r="G211" s="146"/>
      <c r="H211" s="146"/>
      <c r="I211" s="146"/>
      <c r="J211" s="146"/>
      <c r="K211" s="146"/>
      <c r="L211" s="36"/>
    </row>
    <row r="212" spans="1:12" ht="9" customHeight="1" x14ac:dyDescent="0.2">
      <c r="A212" s="148"/>
      <c r="B212" s="149"/>
      <c r="C212" s="150"/>
      <c r="D212" s="151"/>
      <c r="E212" s="151"/>
      <c r="F212" s="152"/>
    </row>
    <row r="213" spans="1:12" ht="27.75" customHeight="1" x14ac:dyDescent="0.2">
      <c r="A213" s="148"/>
      <c r="B213" s="149"/>
      <c r="C213" s="150"/>
      <c r="D213" s="151"/>
      <c r="E213" s="151"/>
      <c r="F213" s="152"/>
    </row>
    <row r="214" spans="1:12" ht="27.75" customHeight="1" x14ac:dyDescent="0.2">
      <c r="A214" s="148"/>
      <c r="B214" s="149"/>
      <c r="C214" s="150"/>
      <c r="D214" s="151"/>
      <c r="E214" s="151"/>
      <c r="F214" s="152"/>
    </row>
    <row r="215" spans="1:12" ht="27.75" customHeight="1" x14ac:dyDescent="0.2">
      <c r="A215" s="148"/>
      <c r="B215" s="149"/>
      <c r="C215" s="150"/>
      <c r="D215" s="151"/>
      <c r="E215" s="151"/>
      <c r="F215" s="152"/>
    </row>
    <row r="216" spans="1:12" ht="27.75" customHeight="1" x14ac:dyDescent="0.2">
      <c r="A216" s="148"/>
      <c r="B216" s="149"/>
      <c r="C216" s="150"/>
      <c r="D216" s="151"/>
      <c r="E216" s="151"/>
      <c r="F216" s="152"/>
    </row>
    <row r="217" spans="1:12" ht="27.75" customHeight="1" x14ac:dyDescent="0.2">
      <c r="A217" s="148"/>
      <c r="B217" s="149"/>
      <c r="C217" s="150"/>
      <c r="D217" s="151"/>
      <c r="E217" s="151"/>
      <c r="F217" s="152"/>
    </row>
    <row r="218" spans="1:12" ht="27.75" customHeight="1" x14ac:dyDescent="0.2">
      <c r="A218" s="148"/>
      <c r="B218" s="149"/>
      <c r="C218" s="150"/>
      <c r="D218" s="151"/>
      <c r="E218" s="151"/>
      <c r="F218" s="152"/>
    </row>
    <row r="219" spans="1:12" ht="6.75" customHeight="1" x14ac:dyDescent="0.2">
      <c r="A219" s="148"/>
      <c r="B219" s="149"/>
      <c r="C219" s="150"/>
      <c r="D219" s="151"/>
      <c r="E219" s="151"/>
      <c r="F219" s="152"/>
    </row>
    <row r="220" spans="1:12" ht="38.25" customHeight="1" x14ac:dyDescent="0.2">
      <c r="A220" s="146" t="s">
        <v>107</v>
      </c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</row>
    <row r="221" spans="1:12" ht="27.75" customHeight="1" x14ac:dyDescent="0.2">
      <c r="A221" s="148"/>
      <c r="B221" s="149"/>
      <c r="C221" s="150"/>
      <c r="D221" s="151"/>
      <c r="E221" s="151"/>
      <c r="F221" s="152"/>
    </row>
    <row r="222" spans="1:12" ht="27.75" customHeight="1" x14ac:dyDescent="0.2">
      <c r="A222" s="148"/>
      <c r="B222" s="149"/>
      <c r="C222" s="150"/>
      <c r="D222" s="151"/>
      <c r="E222" s="151"/>
      <c r="F222" s="152"/>
    </row>
    <row r="223" spans="1:12" ht="27.75" customHeight="1" x14ac:dyDescent="0.2">
      <c r="A223" s="148"/>
      <c r="B223" s="149"/>
      <c r="C223" s="150"/>
      <c r="D223" s="151"/>
      <c r="E223" s="151"/>
      <c r="F223" s="152"/>
    </row>
    <row r="224" spans="1:12" ht="27.75" customHeight="1" x14ac:dyDescent="0.2">
      <c r="A224" s="148"/>
      <c r="B224" s="149"/>
      <c r="C224" s="150"/>
      <c r="D224" s="151"/>
      <c r="E224" s="151"/>
      <c r="F224" s="152"/>
    </row>
    <row r="225" spans="1:16" ht="27.75" customHeight="1" x14ac:dyDescent="0.2">
      <c r="A225" s="148"/>
      <c r="B225" s="149"/>
      <c r="C225" s="150"/>
      <c r="D225" s="151"/>
      <c r="E225" s="151"/>
      <c r="F225" s="152"/>
    </row>
    <row r="226" spans="1:16" ht="27.75" customHeight="1" x14ac:dyDescent="0.2">
      <c r="A226" s="148"/>
      <c r="B226" s="149"/>
      <c r="C226" s="150"/>
      <c r="D226" s="151"/>
      <c r="E226" s="151"/>
      <c r="F226" s="152"/>
    </row>
    <row r="227" spans="1:16" ht="27.75" customHeight="1" x14ac:dyDescent="0.2">
      <c r="A227" s="148"/>
      <c r="B227" s="149"/>
      <c r="C227" s="150"/>
      <c r="D227" s="151"/>
      <c r="E227" s="151"/>
      <c r="F227" s="152"/>
    </row>
    <row r="228" spans="1:16" ht="27.75" customHeight="1" x14ac:dyDescent="0.2">
      <c r="A228" s="148"/>
      <c r="B228" s="149"/>
      <c r="C228" s="150"/>
      <c r="D228" s="151"/>
      <c r="E228" s="151"/>
      <c r="F228" s="152"/>
    </row>
    <row r="229" spans="1:16" ht="10.5" customHeight="1" x14ac:dyDescent="0.2">
      <c r="A229" s="148"/>
      <c r="B229" s="153"/>
      <c r="C229" s="150"/>
      <c r="D229" s="154"/>
      <c r="E229" s="154"/>
      <c r="F229" s="152"/>
    </row>
    <row r="230" spans="1:16" ht="6.75" hidden="1" customHeight="1" x14ac:dyDescent="0.2">
      <c r="A230" s="155"/>
      <c r="B230" s="156"/>
      <c r="C230" s="157"/>
      <c r="D230" s="158"/>
      <c r="E230" s="158"/>
      <c r="F230" s="159"/>
    </row>
    <row r="231" spans="1:16" ht="32.25" customHeight="1" x14ac:dyDescent="0.2">
      <c r="A231" s="45" t="s">
        <v>108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6" ht="28.5" customHeight="1" x14ac:dyDescent="0.2">
      <c r="A232" s="46" t="s">
        <v>26</v>
      </c>
      <c r="B232" s="160" t="s">
        <v>43</v>
      </c>
      <c r="C232" s="161"/>
      <c r="D232" s="161"/>
      <c r="E232" s="162"/>
      <c r="F232" s="71" t="s">
        <v>28</v>
      </c>
      <c r="G232" s="71"/>
      <c r="H232" s="72" t="s">
        <v>50</v>
      </c>
      <c r="I232" s="72"/>
      <c r="J232" s="72" t="s">
        <v>51</v>
      </c>
      <c r="K232" s="72"/>
      <c r="L232" s="48" t="s">
        <v>45</v>
      </c>
      <c r="P232" s="103"/>
    </row>
    <row r="233" spans="1:16" ht="33.75" customHeight="1" x14ac:dyDescent="0.25">
      <c r="A233" s="46">
        <v>1</v>
      </c>
      <c r="B233" s="163" t="s">
        <v>109</v>
      </c>
      <c r="C233" s="164"/>
      <c r="D233" s="164"/>
      <c r="E233" s="165"/>
      <c r="F233" s="166" t="s">
        <v>110</v>
      </c>
      <c r="G233" s="166" t="s">
        <v>111</v>
      </c>
      <c r="H233" s="167">
        <v>22154681.899999999</v>
      </c>
      <c r="I233" s="168"/>
      <c r="J233" s="169">
        <v>26265388</v>
      </c>
      <c r="K233" s="170"/>
      <c r="L233" s="141">
        <f>J233/H233*100</f>
        <v>118.55457062554349</v>
      </c>
      <c r="M233" s="171" t="s">
        <v>112</v>
      </c>
      <c r="N233" s="172"/>
      <c r="O233" s="172"/>
    </row>
    <row r="234" spans="1:16" ht="20.100000000000001" customHeight="1" x14ac:dyDescent="0.25">
      <c r="A234" s="56" t="s">
        <v>33</v>
      </c>
      <c r="B234" s="173" t="s">
        <v>58</v>
      </c>
      <c r="C234" s="174"/>
      <c r="D234" s="174"/>
      <c r="E234" s="175"/>
      <c r="F234" s="176" t="s">
        <v>110</v>
      </c>
      <c r="G234" s="176" t="s">
        <v>111</v>
      </c>
      <c r="H234" s="177">
        <v>17977735.699999999</v>
      </c>
      <c r="I234" s="178"/>
      <c r="J234" s="179">
        <v>19938888.699999999</v>
      </c>
      <c r="K234" s="180">
        <v>77405910.799999997</v>
      </c>
      <c r="L234" s="181">
        <f>J234/H234*100</f>
        <v>110.90878758441198</v>
      </c>
      <c r="N234" s="182"/>
      <c r="O234" s="182"/>
    </row>
    <row r="235" spans="1:16" ht="17.25" customHeight="1" x14ac:dyDescent="0.25">
      <c r="A235" s="56" t="s">
        <v>35</v>
      </c>
      <c r="B235" s="173" t="s">
        <v>59</v>
      </c>
      <c r="C235" s="174"/>
      <c r="D235" s="174"/>
      <c r="E235" s="175"/>
      <c r="F235" s="176" t="s">
        <v>110</v>
      </c>
      <c r="G235" s="176" t="s">
        <v>111</v>
      </c>
      <c r="H235" s="183" t="s">
        <v>56</v>
      </c>
      <c r="I235" s="184"/>
      <c r="J235" s="179" t="s">
        <v>55</v>
      </c>
      <c r="K235" s="180">
        <v>2633934</v>
      </c>
      <c r="L235" s="181" t="s">
        <v>57</v>
      </c>
      <c r="N235" s="182"/>
      <c r="O235" s="182"/>
    </row>
    <row r="236" spans="1:16" ht="32.25" customHeight="1" x14ac:dyDescent="0.25">
      <c r="A236" s="56" t="s">
        <v>37</v>
      </c>
      <c r="B236" s="173" t="s">
        <v>60</v>
      </c>
      <c r="C236" s="174"/>
      <c r="D236" s="174"/>
      <c r="E236" s="175"/>
      <c r="F236" s="176" t="s">
        <v>110</v>
      </c>
      <c r="G236" s="176" t="s">
        <v>111</v>
      </c>
      <c r="H236" s="177">
        <v>545950.19999999995</v>
      </c>
      <c r="I236" s="178"/>
      <c r="J236" s="185">
        <v>738664.7</v>
      </c>
      <c r="K236" s="186">
        <v>1795440.3</v>
      </c>
      <c r="L236" s="187" t="s">
        <v>113</v>
      </c>
      <c r="N236" s="182"/>
      <c r="O236" s="182"/>
    </row>
    <row r="237" spans="1:16" ht="17.25" customHeight="1" x14ac:dyDescent="0.2">
      <c r="A237" s="56" t="s">
        <v>39</v>
      </c>
      <c r="B237" s="173" t="s">
        <v>64</v>
      </c>
      <c r="C237" s="174"/>
      <c r="D237" s="174"/>
      <c r="E237" s="175"/>
      <c r="F237" s="176" t="s">
        <v>110</v>
      </c>
      <c r="G237" s="176" t="s">
        <v>111</v>
      </c>
      <c r="H237" s="188" t="s">
        <v>56</v>
      </c>
      <c r="I237" s="189" t="s">
        <v>56</v>
      </c>
      <c r="J237" s="179" t="s">
        <v>56</v>
      </c>
      <c r="K237" s="180" t="s">
        <v>56</v>
      </c>
      <c r="L237" s="187" t="s">
        <v>57</v>
      </c>
      <c r="N237" s="182"/>
      <c r="O237" s="182"/>
    </row>
    <row r="238" spans="1:16" ht="35.25" customHeight="1" x14ac:dyDescent="0.2">
      <c r="A238" s="56" t="s">
        <v>61</v>
      </c>
      <c r="B238" s="173" t="s">
        <v>66</v>
      </c>
      <c r="C238" s="174"/>
      <c r="D238" s="174"/>
      <c r="E238" s="175"/>
      <c r="F238" s="176" t="s">
        <v>110</v>
      </c>
      <c r="G238" s="176" t="s">
        <v>111</v>
      </c>
      <c r="H238" s="188" t="s">
        <v>55</v>
      </c>
      <c r="I238" s="189" t="s">
        <v>56</v>
      </c>
      <c r="J238" s="190" t="s">
        <v>55</v>
      </c>
      <c r="K238" s="191" t="s">
        <v>56</v>
      </c>
      <c r="L238" s="187" t="s">
        <v>57</v>
      </c>
      <c r="N238" s="192"/>
      <c r="O238" s="192"/>
    </row>
    <row r="239" spans="1:16" ht="20.100000000000001" customHeight="1" x14ac:dyDescent="0.2">
      <c r="A239" s="56" t="s">
        <v>63</v>
      </c>
      <c r="B239" s="173" t="s">
        <v>68</v>
      </c>
      <c r="C239" s="174"/>
      <c r="D239" s="174"/>
      <c r="E239" s="175"/>
      <c r="F239" s="176" t="s">
        <v>110</v>
      </c>
      <c r="G239" s="176" t="s">
        <v>111</v>
      </c>
      <c r="H239" s="193">
        <v>1709574.4</v>
      </c>
      <c r="I239" s="194">
        <v>6982864.7999999998</v>
      </c>
      <c r="J239" s="179">
        <v>1721169</v>
      </c>
      <c r="K239" s="180">
        <v>7320808.9000000004</v>
      </c>
      <c r="L239" s="187">
        <f>J239/H239*100</f>
        <v>100.67821558394886</v>
      </c>
      <c r="N239" s="182"/>
      <c r="O239" s="182"/>
    </row>
    <row r="240" spans="1:16" ht="18.75" customHeight="1" x14ac:dyDescent="0.2">
      <c r="A240" s="56" t="s">
        <v>65</v>
      </c>
      <c r="B240" s="195" t="s">
        <v>70</v>
      </c>
      <c r="C240" s="196"/>
      <c r="D240" s="196"/>
      <c r="E240" s="197"/>
      <c r="F240" s="176" t="s">
        <v>110</v>
      </c>
      <c r="G240" s="176" t="s">
        <v>111</v>
      </c>
      <c r="H240" s="193" t="s">
        <v>57</v>
      </c>
      <c r="I240" s="194">
        <v>20</v>
      </c>
      <c r="J240" s="179" t="s">
        <v>55</v>
      </c>
      <c r="K240" s="180" t="s">
        <v>114</v>
      </c>
      <c r="L240" s="187" t="s">
        <v>57</v>
      </c>
      <c r="N240" s="198"/>
      <c r="O240" s="198"/>
    </row>
    <row r="241" spans="1:16" ht="20.100000000000001" customHeight="1" x14ac:dyDescent="0.2">
      <c r="A241" s="56" t="s">
        <v>67</v>
      </c>
      <c r="B241" s="173" t="s">
        <v>72</v>
      </c>
      <c r="C241" s="174"/>
      <c r="D241" s="174"/>
      <c r="E241" s="175"/>
      <c r="F241" s="176" t="s">
        <v>110</v>
      </c>
      <c r="G241" s="176" t="s">
        <v>111</v>
      </c>
      <c r="H241" s="188" t="s">
        <v>56</v>
      </c>
      <c r="I241" s="189" t="s">
        <v>56</v>
      </c>
      <c r="J241" s="190" t="s">
        <v>56</v>
      </c>
      <c r="K241" s="191" t="s">
        <v>56</v>
      </c>
      <c r="L241" s="187" t="s">
        <v>57</v>
      </c>
      <c r="N241" s="192"/>
      <c r="O241" s="192"/>
    </row>
    <row r="242" spans="1:16" ht="20.100000000000001" customHeight="1" x14ac:dyDescent="0.2">
      <c r="A242" s="56" t="s">
        <v>69</v>
      </c>
      <c r="B242" s="173" t="s">
        <v>76</v>
      </c>
      <c r="C242" s="174"/>
      <c r="D242" s="174"/>
      <c r="E242" s="175"/>
      <c r="F242" s="176" t="s">
        <v>110</v>
      </c>
      <c r="G242" s="176" t="s">
        <v>111</v>
      </c>
      <c r="H242" s="193">
        <v>93478.5</v>
      </c>
      <c r="I242" s="194" t="s">
        <v>56</v>
      </c>
      <c r="J242" s="179">
        <v>97453.6</v>
      </c>
      <c r="K242" s="180" t="s">
        <v>56</v>
      </c>
      <c r="L242" s="187">
        <f>J242/H242*100</f>
        <v>104.25242167985151</v>
      </c>
      <c r="N242" s="199"/>
      <c r="O242" s="199"/>
    </row>
    <row r="243" spans="1:16" ht="20.100000000000001" customHeight="1" x14ac:dyDescent="0.2">
      <c r="A243" s="56" t="s">
        <v>71</v>
      </c>
      <c r="B243" s="173" t="s">
        <v>78</v>
      </c>
      <c r="C243" s="174"/>
      <c r="D243" s="174"/>
      <c r="E243" s="175"/>
      <c r="F243" s="200" t="s">
        <v>110</v>
      </c>
      <c r="G243" s="201"/>
      <c r="H243" s="193">
        <v>1150241</v>
      </c>
      <c r="I243" s="194">
        <v>2442873.5</v>
      </c>
      <c r="J243" s="179">
        <v>2561963.4</v>
      </c>
      <c r="K243" s="180">
        <v>2984026.9</v>
      </c>
      <c r="L243" s="187" t="s">
        <v>115</v>
      </c>
      <c r="N243" s="182"/>
      <c r="O243" s="182"/>
    </row>
    <row r="244" spans="1:16" ht="31.5" customHeight="1" x14ac:dyDescent="0.2">
      <c r="A244" s="56" t="s">
        <v>73</v>
      </c>
      <c r="B244" s="173" t="s">
        <v>80</v>
      </c>
      <c r="C244" s="174"/>
      <c r="D244" s="174"/>
      <c r="E244" s="175"/>
      <c r="F244" s="176" t="s">
        <v>110</v>
      </c>
      <c r="G244" s="176" t="s">
        <v>111</v>
      </c>
      <c r="H244" s="193">
        <v>160760</v>
      </c>
      <c r="I244" s="194">
        <v>568357.4</v>
      </c>
      <c r="J244" s="179">
        <v>303289.7</v>
      </c>
      <c r="K244" s="180">
        <v>2773232.4</v>
      </c>
      <c r="L244" s="187" t="s">
        <v>116</v>
      </c>
      <c r="N244" s="182"/>
      <c r="O244" s="182"/>
    </row>
    <row r="245" spans="1:16" ht="34.5" customHeight="1" x14ac:dyDescent="0.2">
      <c r="A245" s="56" t="s">
        <v>75</v>
      </c>
      <c r="B245" s="173" t="s">
        <v>82</v>
      </c>
      <c r="C245" s="174"/>
      <c r="D245" s="174"/>
      <c r="E245" s="175"/>
      <c r="F245" s="176" t="s">
        <v>110</v>
      </c>
      <c r="G245" s="176" t="s">
        <v>111</v>
      </c>
      <c r="H245" s="193">
        <v>4015.5</v>
      </c>
      <c r="I245" s="194">
        <v>37158.699999999997</v>
      </c>
      <c r="J245" s="179">
        <v>10214.200000000001</v>
      </c>
      <c r="K245" s="180">
        <v>30163.3</v>
      </c>
      <c r="L245" s="187">
        <f>J245/H245*100</f>
        <v>254.36931888930397</v>
      </c>
      <c r="N245" s="182"/>
      <c r="O245" s="182"/>
    </row>
    <row r="246" spans="1:16" ht="18" customHeight="1" x14ac:dyDescent="0.2">
      <c r="A246" s="56" t="s">
        <v>77</v>
      </c>
      <c r="B246" s="173" t="s">
        <v>84</v>
      </c>
      <c r="C246" s="174"/>
      <c r="D246" s="174"/>
      <c r="E246" s="175"/>
      <c r="F246" s="176" t="s">
        <v>110</v>
      </c>
      <c r="G246" s="176" t="s">
        <v>111</v>
      </c>
      <c r="H246" s="193">
        <v>29116</v>
      </c>
      <c r="I246" s="194">
        <v>54175.4</v>
      </c>
      <c r="J246" s="179">
        <v>39841</v>
      </c>
      <c r="K246" s="180">
        <v>105280.8</v>
      </c>
      <c r="L246" s="187" t="s">
        <v>113</v>
      </c>
      <c r="N246" s="182"/>
      <c r="O246" s="182"/>
    </row>
    <row r="247" spans="1:16" ht="20.100000000000001" customHeight="1" x14ac:dyDescent="0.2">
      <c r="A247" s="56" t="s">
        <v>79</v>
      </c>
      <c r="B247" s="173" t="s">
        <v>86</v>
      </c>
      <c r="C247" s="174"/>
      <c r="D247" s="174"/>
      <c r="E247" s="175"/>
      <c r="F247" s="176" t="s">
        <v>110</v>
      </c>
      <c r="G247" s="176" t="s">
        <v>111</v>
      </c>
      <c r="H247" s="188" t="s">
        <v>56</v>
      </c>
      <c r="I247" s="189" t="s">
        <v>56</v>
      </c>
      <c r="J247" s="190" t="s">
        <v>56</v>
      </c>
      <c r="K247" s="191" t="s">
        <v>56</v>
      </c>
      <c r="L247" s="187" t="s">
        <v>57</v>
      </c>
      <c r="N247" s="192"/>
      <c r="O247" s="192"/>
    </row>
    <row r="248" spans="1:16" ht="20.100000000000001" customHeight="1" x14ac:dyDescent="0.2">
      <c r="A248" s="56" t="s">
        <v>81</v>
      </c>
      <c r="B248" s="173" t="s">
        <v>88</v>
      </c>
      <c r="C248" s="174"/>
      <c r="D248" s="174"/>
      <c r="E248" s="175"/>
      <c r="F248" s="176" t="s">
        <v>110</v>
      </c>
      <c r="G248" s="176" t="s">
        <v>111</v>
      </c>
      <c r="H248" s="193">
        <v>980</v>
      </c>
      <c r="I248" s="194">
        <v>4688.7</v>
      </c>
      <c r="J248" s="179">
        <v>2944.5</v>
      </c>
      <c r="K248" s="180">
        <v>4506.7</v>
      </c>
      <c r="L248" s="187" t="s">
        <v>117</v>
      </c>
      <c r="N248" s="182"/>
      <c r="O248" s="182"/>
    </row>
    <row r="249" spans="1:16" ht="20.100000000000001" customHeight="1" x14ac:dyDescent="0.2">
      <c r="A249" s="56" t="s">
        <v>83</v>
      </c>
      <c r="B249" s="173" t="s">
        <v>90</v>
      </c>
      <c r="C249" s="174"/>
      <c r="D249" s="174"/>
      <c r="E249" s="175"/>
      <c r="F249" s="176" t="s">
        <v>110</v>
      </c>
      <c r="G249" s="176" t="s">
        <v>111</v>
      </c>
      <c r="H249" s="193" t="s">
        <v>55</v>
      </c>
      <c r="I249" s="194" t="s">
        <v>56</v>
      </c>
      <c r="J249" s="190" t="s">
        <v>55</v>
      </c>
      <c r="K249" s="191" t="s">
        <v>56</v>
      </c>
      <c r="L249" s="187" t="s">
        <v>57</v>
      </c>
      <c r="N249" s="192"/>
      <c r="O249" s="192"/>
    </row>
    <row r="250" spans="1:16" ht="66" customHeight="1" x14ac:dyDescent="0.25">
      <c r="A250" s="46">
        <v>2</v>
      </c>
      <c r="B250" s="163" t="s">
        <v>118</v>
      </c>
      <c r="C250" s="164"/>
      <c r="D250" s="164"/>
      <c r="E250" s="165"/>
      <c r="F250" s="176"/>
      <c r="G250" s="176"/>
      <c r="H250" s="202"/>
      <c r="I250" s="203"/>
      <c r="J250" s="204"/>
      <c r="K250" s="205"/>
      <c r="L250" s="187"/>
      <c r="M250" s="171" t="s">
        <v>119</v>
      </c>
      <c r="N250" s="206"/>
      <c r="O250" s="206"/>
      <c r="P250" s="103"/>
    </row>
    <row r="251" spans="1:16" ht="20.100000000000001" customHeight="1" x14ac:dyDescent="0.2">
      <c r="A251" s="56" t="s">
        <v>120</v>
      </c>
      <c r="B251" s="173" t="s">
        <v>121</v>
      </c>
      <c r="C251" s="174"/>
      <c r="D251" s="174"/>
      <c r="E251" s="175"/>
      <c r="F251" s="176" t="s">
        <v>122</v>
      </c>
      <c r="G251" s="176" t="s">
        <v>122</v>
      </c>
      <c r="H251" s="207">
        <v>5</v>
      </c>
      <c r="I251" s="207"/>
      <c r="J251" s="207" t="s">
        <v>57</v>
      </c>
      <c r="K251" s="208"/>
      <c r="L251" s="181" t="s">
        <v>57</v>
      </c>
      <c r="O251" s="209"/>
    </row>
    <row r="252" spans="1:16" ht="20.100000000000001" customHeight="1" x14ac:dyDescent="0.2">
      <c r="A252" s="56" t="s">
        <v>123</v>
      </c>
      <c r="B252" s="173" t="s">
        <v>124</v>
      </c>
      <c r="C252" s="174"/>
      <c r="D252" s="174"/>
      <c r="E252" s="175"/>
      <c r="F252" s="200" t="s">
        <v>125</v>
      </c>
      <c r="G252" s="201"/>
      <c r="H252" s="210">
        <v>46.2</v>
      </c>
      <c r="I252" s="211"/>
      <c r="J252" s="210">
        <v>15</v>
      </c>
      <c r="K252" s="212"/>
      <c r="L252" s="181" t="s">
        <v>57</v>
      </c>
    </row>
    <row r="253" spans="1:16" ht="20.100000000000001" customHeight="1" x14ac:dyDescent="0.2">
      <c r="A253" s="56" t="s">
        <v>126</v>
      </c>
      <c r="B253" s="173" t="s">
        <v>127</v>
      </c>
      <c r="C253" s="174"/>
      <c r="D253" s="174"/>
      <c r="E253" s="175"/>
      <c r="F253" s="200" t="s">
        <v>125</v>
      </c>
      <c r="G253" s="201"/>
      <c r="H253" s="210" t="s">
        <v>55</v>
      </c>
      <c r="I253" s="211"/>
      <c r="J253" s="210" t="s">
        <v>55</v>
      </c>
      <c r="K253" s="212"/>
      <c r="L253" s="181" t="s">
        <v>57</v>
      </c>
    </row>
    <row r="254" spans="1:16" ht="20.100000000000001" customHeight="1" x14ac:dyDescent="0.2">
      <c r="A254" s="56" t="s">
        <v>128</v>
      </c>
      <c r="B254" s="173" t="s">
        <v>129</v>
      </c>
      <c r="C254" s="174"/>
      <c r="D254" s="174"/>
      <c r="E254" s="175"/>
      <c r="F254" s="200" t="s">
        <v>125</v>
      </c>
      <c r="G254" s="201"/>
      <c r="H254" s="210" t="s">
        <v>55</v>
      </c>
      <c r="I254" s="211"/>
      <c r="J254" s="210" t="s">
        <v>55</v>
      </c>
      <c r="K254" s="211"/>
      <c r="L254" s="181" t="s">
        <v>57</v>
      </c>
    </row>
    <row r="255" spans="1:16" ht="20.100000000000001" customHeight="1" x14ac:dyDescent="0.2">
      <c r="A255" s="56" t="s">
        <v>130</v>
      </c>
      <c r="B255" s="173" t="s">
        <v>131</v>
      </c>
      <c r="C255" s="174"/>
      <c r="D255" s="174"/>
      <c r="E255" s="175"/>
      <c r="F255" s="176" t="s">
        <v>132</v>
      </c>
      <c r="G255" s="176" t="s">
        <v>132</v>
      </c>
      <c r="H255" s="207" t="s">
        <v>55</v>
      </c>
      <c r="I255" s="207"/>
      <c r="J255" s="213" t="s">
        <v>55</v>
      </c>
      <c r="K255" s="214"/>
      <c r="L255" s="181" t="s">
        <v>57</v>
      </c>
    </row>
    <row r="256" spans="1:16" ht="20.100000000000001" customHeight="1" x14ac:dyDescent="0.2">
      <c r="A256" s="56" t="s">
        <v>133</v>
      </c>
      <c r="B256" s="173" t="s">
        <v>134</v>
      </c>
      <c r="C256" s="174"/>
      <c r="D256" s="174"/>
      <c r="E256" s="175"/>
      <c r="F256" s="200" t="s">
        <v>135</v>
      </c>
      <c r="G256" s="201"/>
      <c r="H256" s="208" t="s">
        <v>57</v>
      </c>
      <c r="I256" s="215"/>
      <c r="J256" s="213" t="s">
        <v>55</v>
      </c>
      <c r="K256" s="216"/>
      <c r="L256" s="181" t="s">
        <v>57</v>
      </c>
    </row>
    <row r="257" spans="1:13" ht="20.100000000000001" customHeight="1" x14ac:dyDescent="0.2">
      <c r="A257" s="56" t="s">
        <v>136</v>
      </c>
      <c r="B257" s="173" t="s">
        <v>137</v>
      </c>
      <c r="C257" s="174"/>
      <c r="D257" s="174"/>
      <c r="E257" s="175"/>
      <c r="F257" s="200" t="s">
        <v>138</v>
      </c>
      <c r="G257" s="201"/>
      <c r="H257" s="208" t="s">
        <v>57</v>
      </c>
      <c r="I257" s="215"/>
      <c r="J257" s="213" t="s">
        <v>55</v>
      </c>
      <c r="K257" s="216"/>
      <c r="L257" s="181"/>
    </row>
    <row r="258" spans="1:13" ht="20.100000000000001" customHeight="1" x14ac:dyDescent="0.2">
      <c r="A258" s="56" t="s">
        <v>139</v>
      </c>
      <c r="B258" s="173" t="s">
        <v>140</v>
      </c>
      <c r="C258" s="174"/>
      <c r="D258" s="174"/>
      <c r="E258" s="175"/>
      <c r="F258" s="200" t="s">
        <v>122</v>
      </c>
      <c r="G258" s="201"/>
      <c r="H258" s="208" t="s">
        <v>55</v>
      </c>
      <c r="I258" s="215"/>
      <c r="J258" s="213" t="s">
        <v>55</v>
      </c>
      <c r="K258" s="214"/>
      <c r="L258" s="181" t="s">
        <v>57</v>
      </c>
    </row>
    <row r="259" spans="1:13" ht="42.75" customHeight="1" x14ac:dyDescent="0.2">
      <c r="A259" s="56" t="s">
        <v>141</v>
      </c>
      <c r="B259" s="173" t="s">
        <v>142</v>
      </c>
      <c r="C259" s="174"/>
      <c r="D259" s="174"/>
      <c r="E259" s="175"/>
      <c r="F259" s="200" t="s">
        <v>122</v>
      </c>
      <c r="G259" s="201"/>
      <c r="H259" s="208" t="s">
        <v>55</v>
      </c>
      <c r="I259" s="215"/>
      <c r="J259" s="213" t="s">
        <v>55</v>
      </c>
      <c r="K259" s="214"/>
      <c r="L259" s="181" t="s">
        <v>57</v>
      </c>
    </row>
    <row r="260" spans="1:13" ht="20.100000000000001" customHeight="1" x14ac:dyDescent="0.2">
      <c r="A260" s="56" t="s">
        <v>143</v>
      </c>
      <c r="B260" s="173" t="s">
        <v>144</v>
      </c>
      <c r="C260" s="174"/>
      <c r="D260" s="174"/>
      <c r="E260" s="175"/>
      <c r="F260" s="200" t="s">
        <v>122</v>
      </c>
      <c r="G260" s="201"/>
      <c r="H260" s="208" t="s">
        <v>55</v>
      </c>
      <c r="I260" s="215"/>
      <c r="J260" s="213" t="s">
        <v>55</v>
      </c>
      <c r="K260" s="214"/>
      <c r="L260" s="181" t="s">
        <v>57</v>
      </c>
    </row>
    <row r="261" spans="1:13" ht="30.75" customHeight="1" x14ac:dyDescent="0.2">
      <c r="A261" s="118" t="s">
        <v>145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1:13" ht="47.25" customHeight="1" x14ac:dyDescent="0.2">
      <c r="A262" s="118" t="s">
        <v>146</v>
      </c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1:13" ht="36.75" customHeight="1" x14ac:dyDescent="0.2">
      <c r="A263" s="46" t="s">
        <v>26</v>
      </c>
      <c r="B263" s="47" t="s">
        <v>43</v>
      </c>
      <c r="C263" s="47"/>
      <c r="D263" s="47"/>
      <c r="E263" s="47"/>
      <c r="F263" s="71" t="s">
        <v>28</v>
      </c>
      <c r="G263" s="71"/>
      <c r="H263" s="72" t="s">
        <v>50</v>
      </c>
      <c r="I263" s="72"/>
      <c r="J263" s="72" t="s">
        <v>51</v>
      </c>
      <c r="K263" s="72"/>
      <c r="L263" s="48" t="s">
        <v>45</v>
      </c>
    </row>
    <row r="264" spans="1:13" ht="49.5" customHeight="1" x14ac:dyDescent="0.2">
      <c r="A264" s="217" t="s">
        <v>147</v>
      </c>
      <c r="B264" s="218" t="s">
        <v>148</v>
      </c>
      <c r="C264" s="218"/>
      <c r="D264" s="218"/>
      <c r="E264" s="218"/>
      <c r="F264" s="176" t="s">
        <v>149</v>
      </c>
      <c r="G264" s="176"/>
      <c r="H264" s="207">
        <v>243</v>
      </c>
      <c r="I264" s="207"/>
      <c r="J264" s="219" t="s">
        <v>57</v>
      </c>
      <c r="K264" s="219"/>
      <c r="L264" s="181" t="s">
        <v>57</v>
      </c>
    </row>
    <row r="265" spans="1:13" ht="18" customHeight="1" x14ac:dyDescent="0.2">
      <c r="A265" s="56" t="s">
        <v>150</v>
      </c>
      <c r="B265" s="218" t="s">
        <v>151</v>
      </c>
      <c r="C265" s="218"/>
      <c r="D265" s="218"/>
      <c r="E265" s="218"/>
      <c r="F265" s="176" t="s">
        <v>152</v>
      </c>
      <c r="G265" s="176"/>
      <c r="H265" s="207">
        <v>0.03</v>
      </c>
      <c r="I265" s="207"/>
      <c r="J265" s="207" t="s">
        <v>57</v>
      </c>
      <c r="K265" s="207"/>
      <c r="L265" s="181" t="s">
        <v>57</v>
      </c>
    </row>
    <row r="266" spans="1:13" ht="18" customHeight="1" x14ac:dyDescent="0.2">
      <c r="A266" s="56" t="s">
        <v>153</v>
      </c>
      <c r="B266" s="218" t="s">
        <v>154</v>
      </c>
      <c r="C266" s="218"/>
      <c r="D266" s="218"/>
      <c r="E266" s="218"/>
      <c r="F266" s="176" t="s">
        <v>155</v>
      </c>
      <c r="G266" s="176" t="s">
        <v>155</v>
      </c>
      <c r="H266" s="81" t="s">
        <v>55</v>
      </c>
      <c r="I266" s="81"/>
      <c r="J266" s="81" t="s">
        <v>55</v>
      </c>
      <c r="K266" s="81"/>
      <c r="L266" s="181" t="s">
        <v>57</v>
      </c>
    </row>
    <row r="267" spans="1:13" ht="32.25" customHeight="1" x14ac:dyDescent="0.2">
      <c r="A267" s="217" t="s">
        <v>156</v>
      </c>
      <c r="B267" s="218" t="s">
        <v>157</v>
      </c>
      <c r="C267" s="218"/>
      <c r="D267" s="218"/>
      <c r="E267" s="218"/>
      <c r="F267" s="176" t="s">
        <v>122</v>
      </c>
      <c r="G267" s="176"/>
      <c r="H267" s="207" t="s">
        <v>57</v>
      </c>
      <c r="I267" s="207"/>
      <c r="J267" s="219" t="s">
        <v>55</v>
      </c>
      <c r="K267" s="219"/>
      <c r="L267" s="181" t="s">
        <v>57</v>
      </c>
    </row>
    <row r="268" spans="1:13" ht="18" customHeight="1" x14ac:dyDescent="0.2">
      <c r="A268" s="217" t="s">
        <v>158</v>
      </c>
      <c r="B268" s="218" t="s">
        <v>159</v>
      </c>
      <c r="C268" s="218"/>
      <c r="D268" s="218"/>
      <c r="E268" s="218"/>
      <c r="F268" s="176" t="s">
        <v>160</v>
      </c>
      <c r="G268" s="176" t="s">
        <v>161</v>
      </c>
      <c r="H268" s="220">
        <v>13.510999999999999</v>
      </c>
      <c r="I268" s="220">
        <v>318.7</v>
      </c>
      <c r="J268" s="220">
        <v>71.055000000000007</v>
      </c>
      <c r="K268" s="220"/>
      <c r="L268" s="187">
        <f>J268/H268*100</f>
        <v>525.90481829620319</v>
      </c>
    </row>
    <row r="269" spans="1:13" ht="20.100000000000001" customHeight="1" x14ac:dyDescent="0.2">
      <c r="A269" s="56" t="s">
        <v>162</v>
      </c>
      <c r="B269" s="218" t="s">
        <v>163</v>
      </c>
      <c r="C269" s="218"/>
      <c r="D269" s="218"/>
      <c r="E269" s="218"/>
      <c r="F269" s="176" t="s">
        <v>164</v>
      </c>
      <c r="G269" s="176" t="s">
        <v>164</v>
      </c>
      <c r="H269" s="220">
        <v>236.00899999999999</v>
      </c>
      <c r="I269" s="220">
        <v>318.7</v>
      </c>
      <c r="J269" s="220">
        <v>224.27</v>
      </c>
      <c r="K269" s="220"/>
      <c r="L269" s="187">
        <f>J269/H269*100</f>
        <v>95.026037142651347</v>
      </c>
    </row>
    <row r="270" spans="1:13" ht="42" customHeight="1" x14ac:dyDescent="0.2">
      <c r="A270" s="118" t="s">
        <v>92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1:13" ht="32.25" customHeight="1" x14ac:dyDescent="0.2">
      <c r="A271" s="221" t="s">
        <v>165</v>
      </c>
      <c r="B271" s="221"/>
      <c r="C271" s="221"/>
      <c r="D271" s="221"/>
      <c r="E271" s="221"/>
      <c r="F271" s="221"/>
      <c r="G271" s="221"/>
      <c r="H271" s="221"/>
      <c r="I271" s="221"/>
      <c r="J271" s="221"/>
      <c r="K271" s="221"/>
      <c r="L271" s="221"/>
    </row>
    <row r="272" spans="1:13" s="103" customFormat="1" ht="33" customHeight="1" x14ac:dyDescent="0.2">
      <c r="A272" s="88" t="s">
        <v>26</v>
      </c>
      <c r="B272" s="89" t="s">
        <v>43</v>
      </c>
      <c r="C272" s="90"/>
      <c r="D272" s="90"/>
      <c r="E272" s="91"/>
      <c r="F272" s="92" t="s">
        <v>28</v>
      </c>
      <c r="G272" s="92"/>
      <c r="H272" s="93" t="s">
        <v>50</v>
      </c>
      <c r="I272" s="93"/>
      <c r="J272" s="93" t="s">
        <v>51</v>
      </c>
      <c r="K272" s="93"/>
      <c r="L272" s="94" t="s">
        <v>45</v>
      </c>
      <c r="M272" s="103" t="s">
        <v>166</v>
      </c>
    </row>
    <row r="273" spans="1:16" ht="20.100000000000001" customHeight="1" x14ac:dyDescent="0.2">
      <c r="A273" s="88">
        <v>1</v>
      </c>
      <c r="B273" s="95" t="s">
        <v>167</v>
      </c>
      <c r="C273" s="96"/>
      <c r="D273" s="96"/>
      <c r="E273" s="97"/>
      <c r="F273" s="222" t="s">
        <v>168</v>
      </c>
      <c r="G273" s="222"/>
      <c r="H273" s="223">
        <v>72496</v>
      </c>
      <c r="I273" s="224"/>
      <c r="J273" s="223">
        <v>78977.899999999994</v>
      </c>
      <c r="K273" s="224"/>
      <c r="L273" s="225">
        <f>J273/H273*100</f>
        <v>108.94104502317367</v>
      </c>
      <c r="P273" s="103"/>
    </row>
    <row r="274" spans="1:16" ht="18" customHeight="1" x14ac:dyDescent="0.2">
      <c r="A274" s="104" t="s">
        <v>33</v>
      </c>
      <c r="B274" s="105" t="s">
        <v>54</v>
      </c>
      <c r="C274" s="106"/>
      <c r="D274" s="106"/>
      <c r="E274" s="107"/>
      <c r="F274" s="226" t="s">
        <v>168</v>
      </c>
      <c r="G274" s="226"/>
      <c r="H274" s="227">
        <v>9828.4</v>
      </c>
      <c r="I274" s="228"/>
      <c r="J274" s="227">
        <v>8333.1</v>
      </c>
      <c r="K274" s="228">
        <v>10269.1</v>
      </c>
      <c r="L274" s="229">
        <f>J274/H274*100</f>
        <v>84.785926498718013</v>
      </c>
    </row>
    <row r="275" spans="1:16" ht="18" customHeight="1" x14ac:dyDescent="0.2">
      <c r="A275" s="104" t="s">
        <v>35</v>
      </c>
      <c r="B275" s="105" t="s">
        <v>169</v>
      </c>
      <c r="C275" s="106"/>
      <c r="D275" s="106"/>
      <c r="E275" s="107"/>
      <c r="F275" s="226" t="s">
        <v>168</v>
      </c>
      <c r="G275" s="226"/>
      <c r="H275" s="227">
        <v>118089.60000000001</v>
      </c>
      <c r="I275" s="228"/>
      <c r="J275" s="227">
        <v>115176.2</v>
      </c>
      <c r="K275" s="228">
        <v>113552.3</v>
      </c>
      <c r="L275" s="229">
        <f t="shared" ref="L275:L283" si="3">J275/H275*100</f>
        <v>97.532890279923038</v>
      </c>
    </row>
    <row r="276" spans="1:16" ht="20.100000000000001" customHeight="1" x14ac:dyDescent="0.2">
      <c r="A276" s="104" t="s">
        <v>37</v>
      </c>
      <c r="B276" s="105" t="s">
        <v>170</v>
      </c>
      <c r="C276" s="106"/>
      <c r="D276" s="106"/>
      <c r="E276" s="107"/>
      <c r="F276" s="226" t="s">
        <v>168</v>
      </c>
      <c r="G276" s="226"/>
      <c r="H276" s="227">
        <v>76169.5</v>
      </c>
      <c r="I276" s="228"/>
      <c r="J276" s="227">
        <v>75936</v>
      </c>
      <c r="K276" s="228">
        <v>83821.600000000006</v>
      </c>
      <c r="L276" s="229">
        <f t="shared" si="3"/>
        <v>99.693446852086467</v>
      </c>
    </row>
    <row r="277" spans="1:16" ht="33" customHeight="1" x14ac:dyDescent="0.2">
      <c r="A277" s="104" t="s">
        <v>39</v>
      </c>
      <c r="B277" s="105" t="s">
        <v>60</v>
      </c>
      <c r="C277" s="106"/>
      <c r="D277" s="106"/>
      <c r="E277" s="107"/>
      <c r="F277" s="226" t="s">
        <v>168</v>
      </c>
      <c r="G277" s="226"/>
      <c r="H277" s="227">
        <v>73555.5</v>
      </c>
      <c r="I277" s="228"/>
      <c r="J277" s="227">
        <v>78929.8</v>
      </c>
      <c r="K277" s="228">
        <v>75682.8</v>
      </c>
      <c r="L277" s="229">
        <f t="shared" si="3"/>
        <v>107.30645566952846</v>
      </c>
    </row>
    <row r="278" spans="1:16" ht="33" customHeight="1" x14ac:dyDescent="0.2">
      <c r="A278" s="104" t="s">
        <v>61</v>
      </c>
      <c r="B278" s="105" t="str">
        <f>B169</f>
        <v xml:space="preserve">водоснабжение, водоотведение, организация сбора и утилизации отходов, деятельность по ликвидации загрязнений (Е) </v>
      </c>
      <c r="C278" s="112"/>
      <c r="D278" s="112"/>
      <c r="E278" s="113"/>
      <c r="F278" s="230" t="s">
        <v>168</v>
      </c>
      <c r="G278" s="231"/>
      <c r="H278" s="227">
        <v>66586.2</v>
      </c>
      <c r="I278" s="228"/>
      <c r="J278" s="227">
        <v>69668.600000000006</v>
      </c>
      <c r="K278" s="228">
        <v>65653.600000000006</v>
      </c>
      <c r="L278" s="229">
        <f>J278/H278*100</f>
        <v>104.62918742922709</v>
      </c>
    </row>
    <row r="279" spans="1:16" ht="18" customHeight="1" x14ac:dyDescent="0.2">
      <c r="A279" s="104" t="s">
        <v>63</v>
      </c>
      <c r="B279" s="105" t="s">
        <v>64</v>
      </c>
      <c r="C279" s="106"/>
      <c r="D279" s="106"/>
      <c r="E279" s="107"/>
      <c r="F279" s="226" t="s">
        <v>168</v>
      </c>
      <c r="G279" s="226"/>
      <c r="H279" s="227">
        <v>46639.9</v>
      </c>
      <c r="I279" s="228"/>
      <c r="J279" s="227">
        <v>98546.2</v>
      </c>
      <c r="K279" s="228">
        <v>51524.7</v>
      </c>
      <c r="L279" s="229">
        <f>J279/H279*100</f>
        <v>211.29161940741724</v>
      </c>
    </row>
    <row r="280" spans="1:16" ht="33.75" customHeight="1" x14ac:dyDescent="0.2">
      <c r="A280" s="104" t="s">
        <v>65</v>
      </c>
      <c r="B280" s="105" t="s">
        <v>66</v>
      </c>
      <c r="C280" s="106"/>
      <c r="D280" s="106"/>
      <c r="E280" s="107"/>
      <c r="F280" s="226" t="s">
        <v>168</v>
      </c>
      <c r="G280" s="226"/>
      <c r="H280" s="227">
        <v>60716.2</v>
      </c>
      <c r="I280" s="228"/>
      <c r="J280" s="227">
        <v>62596.2</v>
      </c>
      <c r="K280" s="228">
        <v>75731.8</v>
      </c>
      <c r="L280" s="229">
        <f t="shared" si="3"/>
        <v>103.09637296141723</v>
      </c>
    </row>
    <row r="281" spans="1:16" ht="18" customHeight="1" x14ac:dyDescent="0.2">
      <c r="A281" s="104" t="s">
        <v>67</v>
      </c>
      <c r="B281" s="105" t="s">
        <v>68</v>
      </c>
      <c r="C281" s="106"/>
      <c r="D281" s="106"/>
      <c r="E281" s="107"/>
      <c r="F281" s="226" t="s">
        <v>168</v>
      </c>
      <c r="G281" s="226"/>
      <c r="H281" s="227">
        <v>81608.2</v>
      </c>
      <c r="I281" s="228"/>
      <c r="J281" s="227">
        <v>86512.8</v>
      </c>
      <c r="K281" s="228">
        <v>90421.6</v>
      </c>
      <c r="L281" s="229">
        <f t="shared" si="3"/>
        <v>106.00993527611197</v>
      </c>
    </row>
    <row r="282" spans="1:16" ht="20.100000000000001" customHeight="1" x14ac:dyDescent="0.2">
      <c r="A282" s="104" t="s">
        <v>69</v>
      </c>
      <c r="B282" s="105" t="s">
        <v>70</v>
      </c>
      <c r="C282" s="106"/>
      <c r="D282" s="106"/>
      <c r="E282" s="107"/>
      <c r="F282" s="226" t="s">
        <v>168</v>
      </c>
      <c r="G282" s="226"/>
      <c r="H282" s="227">
        <v>38822.199999999997</v>
      </c>
      <c r="I282" s="228"/>
      <c r="J282" s="227">
        <v>53175.4</v>
      </c>
      <c r="K282" s="228">
        <v>40759.9</v>
      </c>
      <c r="L282" s="229">
        <f t="shared" si="3"/>
        <v>136.97162963459053</v>
      </c>
    </row>
    <row r="283" spans="1:16" ht="18.75" customHeight="1" x14ac:dyDescent="0.2">
      <c r="A283" s="104" t="s">
        <v>71</v>
      </c>
      <c r="B283" s="105" t="s">
        <v>72</v>
      </c>
      <c r="C283" s="106"/>
      <c r="D283" s="106"/>
      <c r="E283" s="107"/>
      <c r="F283" s="226" t="s">
        <v>168</v>
      </c>
      <c r="G283" s="226"/>
      <c r="H283" s="227">
        <v>56776.2</v>
      </c>
      <c r="I283" s="228"/>
      <c r="J283" s="227">
        <v>58412.1</v>
      </c>
      <c r="K283" s="228">
        <v>56084</v>
      </c>
      <c r="L283" s="229">
        <f t="shared" si="3"/>
        <v>102.88131294450844</v>
      </c>
    </row>
    <row r="284" spans="1:16" ht="20.100000000000001" customHeight="1" x14ac:dyDescent="0.2">
      <c r="A284" s="104" t="s">
        <v>73</v>
      </c>
      <c r="B284" s="105" t="s">
        <v>74</v>
      </c>
      <c r="C284" s="106"/>
      <c r="D284" s="106"/>
      <c r="E284" s="107"/>
      <c r="F284" s="226" t="s">
        <v>168</v>
      </c>
      <c r="G284" s="226"/>
      <c r="H284" s="227">
        <v>49229.3</v>
      </c>
      <c r="I284" s="228"/>
      <c r="J284" s="227">
        <v>58087.8</v>
      </c>
      <c r="K284" s="228">
        <v>55414.7</v>
      </c>
      <c r="L284" s="229">
        <f>J284/H284*100</f>
        <v>117.99436514433476</v>
      </c>
    </row>
    <row r="285" spans="1:16" ht="17.25" customHeight="1" x14ac:dyDescent="0.2">
      <c r="A285" s="104" t="s">
        <v>75</v>
      </c>
      <c r="B285" s="105" t="s">
        <v>76</v>
      </c>
      <c r="C285" s="106"/>
      <c r="D285" s="106"/>
      <c r="E285" s="107"/>
      <c r="F285" s="226" t="s">
        <v>168</v>
      </c>
      <c r="G285" s="226"/>
      <c r="H285" s="227">
        <v>61082</v>
      </c>
      <c r="I285" s="228"/>
      <c r="J285" s="227">
        <v>56899</v>
      </c>
      <c r="K285" s="228">
        <v>58900.7</v>
      </c>
      <c r="L285" s="229">
        <f>J285/H285*100</f>
        <v>93.151828689302903</v>
      </c>
    </row>
    <row r="286" spans="1:16" ht="18" customHeight="1" x14ac:dyDescent="0.2">
      <c r="A286" s="104" t="s">
        <v>77</v>
      </c>
      <c r="B286" s="105" t="s">
        <v>78</v>
      </c>
      <c r="C286" s="106"/>
      <c r="D286" s="106"/>
      <c r="E286" s="107"/>
      <c r="F286" s="226" t="s">
        <v>168</v>
      </c>
      <c r="G286" s="226"/>
      <c r="H286" s="227">
        <v>93045.6</v>
      </c>
      <c r="I286" s="228"/>
      <c r="J286" s="227">
        <v>115121.8</v>
      </c>
      <c r="K286" s="228">
        <v>96194.9</v>
      </c>
      <c r="L286" s="229">
        <f t="shared" ref="L286:L287" si="4">J286/H286*100</f>
        <v>123.72621596292571</v>
      </c>
    </row>
    <row r="287" spans="1:16" ht="33" customHeight="1" x14ac:dyDescent="0.2">
      <c r="A287" s="104" t="s">
        <v>79</v>
      </c>
      <c r="B287" s="105" t="s">
        <v>80</v>
      </c>
      <c r="C287" s="106"/>
      <c r="D287" s="106"/>
      <c r="E287" s="107"/>
      <c r="F287" s="226" t="s">
        <v>168</v>
      </c>
      <c r="G287" s="226"/>
      <c r="H287" s="227">
        <v>67335.5</v>
      </c>
      <c r="I287" s="228"/>
      <c r="J287" s="227">
        <v>75911</v>
      </c>
      <c r="K287" s="228">
        <v>72927.100000000006</v>
      </c>
      <c r="L287" s="229">
        <f t="shared" si="4"/>
        <v>112.73548128401809</v>
      </c>
    </row>
    <row r="288" spans="1:16" ht="32.25" customHeight="1" x14ac:dyDescent="0.2">
      <c r="A288" s="104" t="s">
        <v>81</v>
      </c>
      <c r="B288" s="105" t="s">
        <v>82</v>
      </c>
      <c r="C288" s="106"/>
      <c r="D288" s="106"/>
      <c r="E288" s="107"/>
      <c r="F288" s="226" t="s">
        <v>168</v>
      </c>
      <c r="G288" s="226"/>
      <c r="H288" s="227">
        <v>74933.600000000006</v>
      </c>
      <c r="I288" s="228"/>
      <c r="J288" s="227">
        <v>78465.7</v>
      </c>
      <c r="K288" s="228">
        <v>77850.8</v>
      </c>
      <c r="L288" s="229">
        <f>J288/H288*100</f>
        <v>104.71363980911099</v>
      </c>
    </row>
    <row r="289" spans="1:12" ht="17.25" customHeight="1" x14ac:dyDescent="0.2">
      <c r="A289" s="104" t="s">
        <v>83</v>
      </c>
      <c r="B289" s="105" t="s">
        <v>84</v>
      </c>
      <c r="C289" s="106"/>
      <c r="D289" s="106"/>
      <c r="E289" s="107"/>
      <c r="F289" s="226" t="s">
        <v>168</v>
      </c>
      <c r="G289" s="226"/>
      <c r="H289" s="227">
        <v>52321.4</v>
      </c>
      <c r="I289" s="228"/>
      <c r="J289" s="227">
        <v>55577.1</v>
      </c>
      <c r="K289" s="228">
        <v>54548.800000000003</v>
      </c>
      <c r="L289" s="229">
        <f>J289/H289*100</f>
        <v>106.22250169146849</v>
      </c>
    </row>
    <row r="290" spans="1:12" ht="20.100000000000001" customHeight="1" x14ac:dyDescent="0.2">
      <c r="A290" s="104" t="s">
        <v>85</v>
      </c>
      <c r="B290" s="105" t="s">
        <v>86</v>
      </c>
      <c r="C290" s="106"/>
      <c r="D290" s="106"/>
      <c r="E290" s="107"/>
      <c r="F290" s="226" t="s">
        <v>168</v>
      </c>
      <c r="G290" s="232"/>
      <c r="H290" s="227">
        <v>60979.4</v>
      </c>
      <c r="I290" s="228"/>
      <c r="J290" s="227">
        <v>61816.4</v>
      </c>
      <c r="K290" s="228">
        <v>62162.2</v>
      </c>
      <c r="L290" s="229">
        <f>J290/H290*100</f>
        <v>101.37259467951472</v>
      </c>
    </row>
    <row r="291" spans="1:12" ht="20.100000000000001" customHeight="1" x14ac:dyDescent="0.2">
      <c r="A291" s="104" t="s">
        <v>87</v>
      </c>
      <c r="B291" s="105" t="s">
        <v>171</v>
      </c>
      <c r="C291" s="106"/>
      <c r="D291" s="106"/>
      <c r="E291" s="107"/>
      <c r="F291" s="226" t="s">
        <v>168</v>
      </c>
      <c r="G291" s="232"/>
      <c r="H291" s="227">
        <v>58313.3</v>
      </c>
      <c r="I291" s="228"/>
      <c r="J291" s="227">
        <v>60910</v>
      </c>
      <c r="K291" s="228">
        <v>59149.9</v>
      </c>
      <c r="L291" s="229">
        <f>J291/H291*100</f>
        <v>104.45301500686807</v>
      </c>
    </row>
    <row r="292" spans="1:12" ht="20.100000000000001" customHeight="1" x14ac:dyDescent="0.2">
      <c r="A292" s="104" t="s">
        <v>89</v>
      </c>
      <c r="B292" s="105" t="s">
        <v>90</v>
      </c>
      <c r="C292" s="106"/>
      <c r="D292" s="106"/>
      <c r="E292" s="107"/>
      <c r="F292" s="226" t="s">
        <v>168</v>
      </c>
      <c r="G292" s="232"/>
      <c r="H292" s="227">
        <v>50414.400000000001</v>
      </c>
      <c r="I292" s="228"/>
      <c r="J292" s="227">
        <v>53475.9</v>
      </c>
      <c r="K292" s="228">
        <v>49324</v>
      </c>
      <c r="L292" s="229">
        <f>J292/H292*100</f>
        <v>106.07266971341522</v>
      </c>
    </row>
    <row r="293" spans="1:12" ht="33" customHeight="1" x14ac:dyDescent="0.2">
      <c r="A293" s="88">
        <v>2</v>
      </c>
      <c r="B293" s="95" t="s">
        <v>172</v>
      </c>
      <c r="C293" s="96"/>
      <c r="D293" s="96"/>
      <c r="E293" s="97"/>
      <c r="F293" s="89" t="s">
        <v>173</v>
      </c>
      <c r="G293" s="91"/>
      <c r="H293" s="233">
        <v>98.3</v>
      </c>
      <c r="I293" s="234"/>
      <c r="J293" s="235">
        <f>L273/J742*100</f>
        <v>105.87079205361871</v>
      </c>
      <c r="K293" s="235"/>
      <c r="L293" s="225" t="s">
        <v>57</v>
      </c>
    </row>
    <row r="294" spans="1:12" ht="31.5" customHeight="1" x14ac:dyDescent="0.2">
      <c r="A294" s="236" t="s">
        <v>174</v>
      </c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</row>
    <row r="295" spans="1:12" ht="32.25" customHeight="1" x14ac:dyDescent="0.2">
      <c r="A295" s="237"/>
      <c r="B295" s="238"/>
      <c r="C295" s="238"/>
      <c r="D295" s="238"/>
      <c r="E295" s="238"/>
      <c r="F295" s="239"/>
      <c r="G295" s="239"/>
      <c r="H295" s="240"/>
      <c r="I295" s="240"/>
      <c r="J295" s="240"/>
      <c r="K295" s="240"/>
      <c r="L295" s="241"/>
    </row>
    <row r="296" spans="1:12" hidden="1" x14ac:dyDescent="0.2">
      <c r="A296" s="242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</row>
    <row r="297" spans="1:12" ht="3" hidden="1" customHeight="1" x14ac:dyDescent="0.2">
      <c r="A297" s="243"/>
      <c r="B297" s="24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</row>
    <row r="298" spans="1:12" ht="30" customHeight="1" x14ac:dyDescent="0.2">
      <c r="A298" s="46" t="s">
        <v>26</v>
      </c>
      <c r="B298" s="47" t="s">
        <v>43</v>
      </c>
      <c r="C298" s="47"/>
      <c r="D298" s="47"/>
      <c r="E298" s="47"/>
      <c r="F298" s="71" t="s">
        <v>28</v>
      </c>
      <c r="G298" s="71"/>
      <c r="H298" s="72" t="s">
        <v>50</v>
      </c>
      <c r="I298" s="72"/>
      <c r="J298" s="72" t="s">
        <v>51</v>
      </c>
      <c r="K298" s="72"/>
      <c r="L298" s="48" t="s">
        <v>45</v>
      </c>
    </row>
    <row r="299" spans="1:12" ht="33.75" customHeight="1" x14ac:dyDescent="0.2">
      <c r="A299" s="46">
        <v>1</v>
      </c>
      <c r="B299" s="244" t="s">
        <v>175</v>
      </c>
      <c r="C299" s="245"/>
      <c r="D299" s="245"/>
      <c r="E299" s="246"/>
      <c r="F299" s="247" t="s">
        <v>168</v>
      </c>
      <c r="G299" s="248"/>
      <c r="H299" s="249">
        <v>18587</v>
      </c>
      <c r="I299" s="250"/>
      <c r="J299" s="249">
        <v>19556</v>
      </c>
      <c r="K299" s="250"/>
      <c r="L299" s="251">
        <f>J299/H299*100</f>
        <v>105.21332113843009</v>
      </c>
    </row>
    <row r="300" spans="1:12" ht="18" customHeight="1" x14ac:dyDescent="0.25">
      <c r="A300" s="252"/>
      <c r="B300" s="253" t="s">
        <v>176</v>
      </c>
      <c r="C300" s="254"/>
      <c r="D300" s="254"/>
      <c r="E300" s="255"/>
      <c r="F300" s="256"/>
      <c r="G300" s="257"/>
      <c r="H300" s="258"/>
      <c r="I300" s="259"/>
      <c r="J300" s="260"/>
      <c r="K300" s="260"/>
      <c r="L300" s="187"/>
    </row>
    <row r="301" spans="1:12" ht="20.100000000000001" customHeight="1" x14ac:dyDescent="0.2">
      <c r="A301" s="56" t="s">
        <v>33</v>
      </c>
      <c r="B301" s="173" t="s">
        <v>177</v>
      </c>
      <c r="C301" s="174"/>
      <c r="D301" s="174"/>
      <c r="E301" s="175"/>
      <c r="F301" s="176" t="s">
        <v>168</v>
      </c>
      <c r="G301" s="176"/>
      <c r="H301" s="258">
        <v>19131</v>
      </c>
      <c r="I301" s="259"/>
      <c r="J301" s="258">
        <v>20096</v>
      </c>
      <c r="K301" s="259"/>
      <c r="L301" s="187">
        <f>J301/H301*100</f>
        <v>105.04416914954786</v>
      </c>
    </row>
    <row r="302" spans="1:12" ht="20.100000000000001" customHeight="1" x14ac:dyDescent="0.2">
      <c r="A302" s="56" t="s">
        <v>35</v>
      </c>
      <c r="B302" s="173" t="s">
        <v>178</v>
      </c>
      <c r="C302" s="174"/>
      <c r="D302" s="174"/>
      <c r="E302" s="175"/>
      <c r="F302" s="176" t="s">
        <v>168</v>
      </c>
      <c r="G302" s="176"/>
      <c r="H302" s="258">
        <v>14316</v>
      </c>
      <c r="I302" s="259"/>
      <c r="J302" s="258">
        <v>15042</v>
      </c>
      <c r="K302" s="259"/>
      <c r="L302" s="187">
        <f>J302/H302*100</f>
        <v>105.07124895222128</v>
      </c>
    </row>
    <row r="303" spans="1:12" ht="17.25" customHeight="1" x14ac:dyDescent="0.2">
      <c r="A303" s="56" t="s">
        <v>37</v>
      </c>
      <c r="B303" s="173" t="s">
        <v>179</v>
      </c>
      <c r="C303" s="174"/>
      <c r="D303" s="174"/>
      <c r="E303" s="175"/>
      <c r="F303" s="176" t="s">
        <v>168</v>
      </c>
      <c r="G303" s="176"/>
      <c r="H303" s="258">
        <v>18689</v>
      </c>
      <c r="I303" s="259"/>
      <c r="J303" s="258">
        <v>19772</v>
      </c>
      <c r="K303" s="259"/>
      <c r="L303" s="187">
        <f>J303/H303*100</f>
        <v>105.79485258708333</v>
      </c>
    </row>
    <row r="304" spans="1:12" ht="33.75" customHeight="1" x14ac:dyDescent="0.2">
      <c r="A304" s="46">
        <v>2</v>
      </c>
      <c r="B304" s="244" t="s">
        <v>180</v>
      </c>
      <c r="C304" s="245"/>
      <c r="D304" s="245"/>
      <c r="E304" s="246"/>
      <c r="F304" s="166" t="s">
        <v>168</v>
      </c>
      <c r="G304" s="166"/>
      <c r="H304" s="249">
        <v>29878</v>
      </c>
      <c r="I304" s="250"/>
      <c r="J304" s="261">
        <v>32653</v>
      </c>
      <c r="K304" s="261"/>
      <c r="L304" s="251">
        <f>J304/H304*100</f>
        <v>109.28777026574737</v>
      </c>
    </row>
    <row r="305" spans="1:14" ht="20.100000000000001" customHeight="1" x14ac:dyDescent="0.25">
      <c r="A305" s="252"/>
      <c r="B305" s="253" t="s">
        <v>181</v>
      </c>
      <c r="C305" s="254"/>
      <c r="D305" s="254"/>
      <c r="E305" s="255"/>
      <c r="F305" s="256"/>
      <c r="G305" s="257"/>
      <c r="H305" s="258"/>
      <c r="I305" s="259"/>
      <c r="J305" s="260"/>
      <c r="K305" s="260"/>
      <c r="L305" s="187"/>
    </row>
    <row r="306" spans="1:14" ht="20.100000000000001" customHeight="1" x14ac:dyDescent="0.2">
      <c r="A306" s="56" t="s">
        <v>120</v>
      </c>
      <c r="B306" s="173" t="s">
        <v>182</v>
      </c>
      <c r="C306" s="174"/>
      <c r="D306" s="174"/>
      <c r="E306" s="175"/>
      <c r="F306" s="200" t="s">
        <v>168</v>
      </c>
      <c r="G306" s="201"/>
      <c r="H306" s="258">
        <v>30752</v>
      </c>
      <c r="I306" s="259"/>
      <c r="J306" s="260">
        <v>33555</v>
      </c>
      <c r="K306" s="260"/>
      <c r="L306" s="187">
        <f>J306/H306*100</f>
        <v>109.11485431841832</v>
      </c>
    </row>
    <row r="307" spans="1:14" ht="18.75" customHeight="1" x14ac:dyDescent="0.2">
      <c r="A307" s="262" t="s">
        <v>123</v>
      </c>
      <c r="B307" s="263" t="s">
        <v>178</v>
      </c>
      <c r="C307" s="264"/>
      <c r="D307" s="264"/>
      <c r="E307" s="265"/>
      <c r="F307" s="266" t="s">
        <v>168</v>
      </c>
      <c r="G307" s="267"/>
      <c r="H307" s="258">
        <v>23012</v>
      </c>
      <c r="I307" s="259"/>
      <c r="J307" s="268">
        <v>25116</v>
      </c>
      <c r="K307" s="269"/>
      <c r="L307" s="270">
        <f>J307/H307*100</f>
        <v>109.1430557969755</v>
      </c>
    </row>
    <row r="308" spans="1:14" ht="21" customHeight="1" x14ac:dyDescent="0.2">
      <c r="A308" s="56" t="s">
        <v>126</v>
      </c>
      <c r="B308" s="218" t="s">
        <v>179</v>
      </c>
      <c r="C308" s="218"/>
      <c r="D308" s="218"/>
      <c r="E308" s="218"/>
      <c r="F308" s="176" t="s">
        <v>168</v>
      </c>
      <c r="G308" s="176"/>
      <c r="H308" s="258">
        <v>30042</v>
      </c>
      <c r="I308" s="259"/>
      <c r="J308" s="260">
        <v>33013</v>
      </c>
      <c r="K308" s="260"/>
      <c r="L308" s="187">
        <f>J308/H308*100</f>
        <v>109.88948805006325</v>
      </c>
      <c r="M308" s="271"/>
      <c r="N308" s="271"/>
    </row>
    <row r="309" spans="1:14" ht="63.75" customHeight="1" x14ac:dyDescent="0.2">
      <c r="A309" s="221" t="s">
        <v>183</v>
      </c>
      <c r="B309" s="221"/>
      <c r="C309" s="221"/>
      <c r="D309" s="221"/>
      <c r="E309" s="221"/>
      <c r="F309" s="221"/>
      <c r="G309" s="221"/>
      <c r="H309" s="221"/>
      <c r="I309" s="221"/>
      <c r="J309" s="221"/>
      <c r="K309" s="221"/>
      <c r="L309" s="221"/>
      <c r="M309" s="206"/>
      <c r="N309" s="206"/>
    </row>
    <row r="310" spans="1:14" ht="31.5" customHeight="1" x14ac:dyDescent="0.2">
      <c r="A310" s="46" t="s">
        <v>26</v>
      </c>
      <c r="B310" s="47" t="s">
        <v>43</v>
      </c>
      <c r="C310" s="47"/>
      <c r="D310" s="47"/>
      <c r="E310" s="47"/>
      <c r="F310" s="71" t="s">
        <v>28</v>
      </c>
      <c r="G310" s="71"/>
      <c r="H310" s="72" t="s">
        <v>184</v>
      </c>
      <c r="I310" s="72"/>
      <c r="J310" s="72" t="s">
        <v>185</v>
      </c>
      <c r="K310" s="72"/>
      <c r="L310" s="48" t="s">
        <v>45</v>
      </c>
      <c r="M310" s="271"/>
      <c r="N310" s="271"/>
    </row>
    <row r="311" spans="1:14" ht="19.5" customHeight="1" x14ac:dyDescent="0.2">
      <c r="A311" s="272">
        <v>1</v>
      </c>
      <c r="B311" s="273" t="s">
        <v>186</v>
      </c>
      <c r="C311" s="274"/>
      <c r="D311" s="274"/>
      <c r="E311" s="275"/>
      <c r="F311" s="276"/>
      <c r="G311" s="276"/>
      <c r="H311" s="277"/>
      <c r="I311" s="277"/>
      <c r="J311" s="278"/>
      <c r="K311" s="278"/>
      <c r="L311" s="279"/>
    </row>
    <row r="312" spans="1:14" ht="33.75" customHeight="1" x14ac:dyDescent="0.2">
      <c r="A312" s="46"/>
      <c r="B312" s="280" t="s">
        <v>187</v>
      </c>
      <c r="C312" s="281"/>
      <c r="D312" s="281"/>
      <c r="E312" s="282"/>
      <c r="F312" s="166" t="s">
        <v>188</v>
      </c>
      <c r="G312" s="166"/>
      <c r="H312" s="283">
        <f>H313+H314+H315+H316+H317</f>
        <v>4932.5</v>
      </c>
      <c r="I312" s="283"/>
      <c r="J312" s="283">
        <f>J313+J314+J315+J316+J317</f>
        <v>4766</v>
      </c>
      <c r="K312" s="283"/>
      <c r="L312" s="251">
        <f t="shared" ref="L312:L323" si="5">J312/H312*100</f>
        <v>96.624429802331477</v>
      </c>
    </row>
    <row r="313" spans="1:14" ht="18.95" customHeight="1" x14ac:dyDescent="0.2">
      <c r="A313" s="46"/>
      <c r="B313" s="173" t="s">
        <v>189</v>
      </c>
      <c r="C313" s="174"/>
      <c r="D313" s="174"/>
      <c r="E313" s="175"/>
      <c r="F313" s="176" t="s">
        <v>188</v>
      </c>
      <c r="G313" s="176"/>
      <c r="H313" s="284">
        <v>3747.8</v>
      </c>
      <c r="I313" s="284"/>
      <c r="J313" s="284">
        <v>3583.3</v>
      </c>
      <c r="K313" s="284"/>
      <c r="L313" s="187">
        <f>J313/H313*100</f>
        <v>95.610758311542781</v>
      </c>
    </row>
    <row r="314" spans="1:14" ht="17.25" customHeight="1" x14ac:dyDescent="0.2">
      <c r="A314" s="46"/>
      <c r="B314" s="173" t="s">
        <v>190</v>
      </c>
      <c r="C314" s="174"/>
      <c r="D314" s="174"/>
      <c r="E314" s="175"/>
      <c r="F314" s="176" t="s">
        <v>188</v>
      </c>
      <c r="G314" s="176"/>
      <c r="H314" s="285">
        <v>688.7</v>
      </c>
      <c r="I314" s="285"/>
      <c r="J314" s="285">
        <v>688.7</v>
      </c>
      <c r="K314" s="285"/>
      <c r="L314" s="187">
        <f t="shared" si="5"/>
        <v>100</v>
      </c>
    </row>
    <row r="315" spans="1:14" ht="16.5" customHeight="1" x14ac:dyDescent="0.2">
      <c r="A315" s="46"/>
      <c r="B315" s="173" t="s">
        <v>191</v>
      </c>
      <c r="C315" s="174"/>
      <c r="D315" s="174"/>
      <c r="E315" s="175"/>
      <c r="F315" s="176" t="s">
        <v>188</v>
      </c>
      <c r="G315" s="176"/>
      <c r="H315" s="285">
        <v>55.8</v>
      </c>
      <c r="I315" s="285"/>
      <c r="J315" s="285">
        <v>53.8</v>
      </c>
      <c r="K315" s="285"/>
      <c r="L315" s="187">
        <f t="shared" si="5"/>
        <v>96.415770609318997</v>
      </c>
    </row>
    <row r="316" spans="1:14" ht="16.5" customHeight="1" x14ac:dyDescent="0.2">
      <c r="A316" s="46"/>
      <c r="B316" s="173" t="s">
        <v>192</v>
      </c>
      <c r="C316" s="174"/>
      <c r="D316" s="174"/>
      <c r="E316" s="175"/>
      <c r="F316" s="176" t="s">
        <v>188</v>
      </c>
      <c r="G316" s="176"/>
      <c r="H316" s="285">
        <v>265.2</v>
      </c>
      <c r="I316" s="285"/>
      <c r="J316" s="285">
        <v>265.2</v>
      </c>
      <c r="K316" s="285"/>
      <c r="L316" s="187">
        <f t="shared" si="5"/>
        <v>100</v>
      </c>
    </row>
    <row r="317" spans="1:14" ht="18.95" customHeight="1" x14ac:dyDescent="0.2">
      <c r="A317" s="46"/>
      <c r="B317" s="173" t="s">
        <v>193</v>
      </c>
      <c r="C317" s="174"/>
      <c r="D317" s="174"/>
      <c r="E317" s="175"/>
      <c r="F317" s="176" t="s">
        <v>188</v>
      </c>
      <c r="G317" s="176"/>
      <c r="H317" s="285">
        <v>175</v>
      </c>
      <c r="I317" s="285"/>
      <c r="J317" s="285">
        <v>175</v>
      </c>
      <c r="K317" s="285"/>
      <c r="L317" s="187">
        <f t="shared" si="5"/>
        <v>100</v>
      </c>
    </row>
    <row r="318" spans="1:14" ht="32.25" customHeight="1" x14ac:dyDescent="0.2">
      <c r="A318" s="46"/>
      <c r="B318" s="286" t="s">
        <v>194</v>
      </c>
      <c r="C318" s="287"/>
      <c r="D318" s="287"/>
      <c r="E318" s="288"/>
      <c r="F318" s="176" t="s">
        <v>47</v>
      </c>
      <c r="G318" s="176"/>
      <c r="H318" s="289">
        <f>H319+H320+H321+H322+H323</f>
        <v>4036</v>
      </c>
      <c r="I318" s="289"/>
      <c r="J318" s="289">
        <f>J319+J320+J321+J322+J323</f>
        <v>3811</v>
      </c>
      <c r="K318" s="289"/>
      <c r="L318" s="187">
        <f t="shared" si="5"/>
        <v>94.425173439048564</v>
      </c>
      <c r="M318" s="290"/>
      <c r="N318" s="290"/>
    </row>
    <row r="319" spans="1:14" ht="18.95" customHeight="1" x14ac:dyDescent="0.2">
      <c r="A319" s="46"/>
      <c r="B319" s="173" t="s">
        <v>189</v>
      </c>
      <c r="C319" s="174"/>
      <c r="D319" s="174"/>
      <c r="E319" s="175"/>
      <c r="F319" s="176" t="s">
        <v>47</v>
      </c>
      <c r="G319" s="176"/>
      <c r="H319" s="289">
        <v>3017</v>
      </c>
      <c r="I319" s="289"/>
      <c r="J319" s="289">
        <v>2830</v>
      </c>
      <c r="K319" s="289"/>
      <c r="L319" s="187">
        <f t="shared" si="5"/>
        <v>93.801789857474319</v>
      </c>
    </row>
    <row r="320" spans="1:14" ht="16.5" customHeight="1" x14ac:dyDescent="0.2">
      <c r="A320" s="46"/>
      <c r="B320" s="173" t="s">
        <v>190</v>
      </c>
      <c r="C320" s="174"/>
      <c r="D320" s="174"/>
      <c r="E320" s="175"/>
      <c r="F320" s="176" t="s">
        <v>47</v>
      </c>
      <c r="G320" s="176"/>
      <c r="H320" s="291">
        <v>579</v>
      </c>
      <c r="I320" s="291"/>
      <c r="J320" s="291">
        <v>551</v>
      </c>
      <c r="K320" s="291"/>
      <c r="L320" s="187">
        <f t="shared" si="5"/>
        <v>95.164075993091529</v>
      </c>
    </row>
    <row r="321" spans="1:14" ht="18.95" customHeight="1" x14ac:dyDescent="0.2">
      <c r="A321" s="46"/>
      <c r="B321" s="173" t="s">
        <v>191</v>
      </c>
      <c r="C321" s="174"/>
      <c r="D321" s="174"/>
      <c r="E321" s="175"/>
      <c r="F321" s="176" t="s">
        <v>47</v>
      </c>
      <c r="G321" s="176"/>
      <c r="H321" s="291">
        <v>38</v>
      </c>
      <c r="I321" s="291"/>
      <c r="J321" s="291">
        <v>32</v>
      </c>
      <c r="K321" s="291"/>
      <c r="L321" s="187">
        <f t="shared" si="5"/>
        <v>84.210526315789465</v>
      </c>
    </row>
    <row r="322" spans="1:14" ht="16.5" customHeight="1" x14ac:dyDescent="0.2">
      <c r="A322" s="46"/>
      <c r="B322" s="173" t="s">
        <v>192</v>
      </c>
      <c r="C322" s="174"/>
      <c r="D322" s="174"/>
      <c r="E322" s="175"/>
      <c r="F322" s="176" t="s">
        <v>47</v>
      </c>
      <c r="G322" s="176"/>
      <c r="H322" s="291">
        <v>234</v>
      </c>
      <c r="I322" s="291"/>
      <c r="J322" s="291">
        <v>230</v>
      </c>
      <c r="K322" s="291"/>
      <c r="L322" s="187">
        <f t="shared" si="5"/>
        <v>98.290598290598282</v>
      </c>
    </row>
    <row r="323" spans="1:14" ht="18.95" customHeight="1" x14ac:dyDescent="0.2">
      <c r="A323" s="46"/>
      <c r="B323" s="173" t="s">
        <v>193</v>
      </c>
      <c r="C323" s="174"/>
      <c r="D323" s="174"/>
      <c r="E323" s="175"/>
      <c r="F323" s="176" t="s">
        <v>47</v>
      </c>
      <c r="G323" s="176"/>
      <c r="H323" s="291">
        <v>168</v>
      </c>
      <c r="I323" s="291"/>
      <c r="J323" s="291">
        <v>168</v>
      </c>
      <c r="K323" s="291"/>
      <c r="L323" s="187">
        <f t="shared" si="5"/>
        <v>100</v>
      </c>
    </row>
    <row r="324" spans="1:14" ht="16.5" customHeight="1" x14ac:dyDescent="0.2">
      <c r="A324" s="46"/>
      <c r="B324" s="129" t="s">
        <v>32</v>
      </c>
      <c r="C324" s="130"/>
      <c r="D324" s="130"/>
      <c r="E324" s="131"/>
      <c r="F324" s="292"/>
      <c r="G324" s="292"/>
      <c r="H324" s="293"/>
      <c r="I324" s="293"/>
      <c r="J324" s="293"/>
      <c r="K324" s="293"/>
      <c r="L324" s="294"/>
    </row>
    <row r="325" spans="1:14" ht="32.25" customHeight="1" x14ac:dyDescent="0.2">
      <c r="A325" s="295">
        <v>42005</v>
      </c>
      <c r="B325" s="280" t="s">
        <v>195</v>
      </c>
      <c r="C325" s="281"/>
      <c r="D325" s="281"/>
      <c r="E325" s="282"/>
      <c r="F325" s="176"/>
      <c r="G325" s="176"/>
      <c r="H325" s="296"/>
      <c r="I325" s="296"/>
      <c r="J325" s="296"/>
      <c r="K325" s="296"/>
      <c r="L325" s="187"/>
    </row>
    <row r="326" spans="1:14" ht="48" customHeight="1" x14ac:dyDescent="0.2">
      <c r="A326" s="128"/>
      <c r="B326" s="286" t="s">
        <v>196</v>
      </c>
      <c r="C326" s="287"/>
      <c r="D326" s="287"/>
      <c r="E326" s="288"/>
      <c r="F326" s="176" t="s">
        <v>188</v>
      </c>
      <c r="G326" s="176"/>
      <c r="H326" s="284">
        <f>H327+H328+H329+H330+H331</f>
        <v>4439.7</v>
      </c>
      <c r="I326" s="284"/>
      <c r="J326" s="284">
        <f>J327+J328+J329+J330+J331</f>
        <v>4299.2</v>
      </c>
      <c r="K326" s="284"/>
      <c r="L326" s="187">
        <f t="shared" ref="L326:L337" si="6">J326/H326*100</f>
        <v>96.835371759353109</v>
      </c>
      <c r="M326" s="290"/>
      <c r="N326" s="290"/>
    </row>
    <row r="327" spans="1:14" ht="18.95" customHeight="1" x14ac:dyDescent="0.2">
      <c r="A327" s="128"/>
      <c r="B327" s="173" t="s">
        <v>189</v>
      </c>
      <c r="C327" s="174"/>
      <c r="D327" s="174"/>
      <c r="E327" s="175"/>
      <c r="F327" s="176" t="s">
        <v>188</v>
      </c>
      <c r="G327" s="176"/>
      <c r="H327" s="284">
        <v>3484.8</v>
      </c>
      <c r="I327" s="284"/>
      <c r="J327" s="284">
        <v>3346.3</v>
      </c>
      <c r="K327" s="284"/>
      <c r="L327" s="187">
        <f t="shared" si="6"/>
        <v>96.025596877869603</v>
      </c>
    </row>
    <row r="328" spans="1:14" ht="18.95" customHeight="1" x14ac:dyDescent="0.2">
      <c r="A328" s="128"/>
      <c r="B328" s="173" t="s">
        <v>190</v>
      </c>
      <c r="C328" s="174"/>
      <c r="D328" s="174"/>
      <c r="E328" s="175"/>
      <c r="F328" s="176" t="s">
        <v>188</v>
      </c>
      <c r="G328" s="176"/>
      <c r="H328" s="285">
        <v>580.70000000000005</v>
      </c>
      <c r="I328" s="285"/>
      <c r="J328" s="285">
        <v>580.70000000000005</v>
      </c>
      <c r="K328" s="285"/>
      <c r="L328" s="187">
        <f t="shared" si="6"/>
        <v>100</v>
      </c>
    </row>
    <row r="329" spans="1:14" ht="18.95" customHeight="1" x14ac:dyDescent="0.2">
      <c r="A329" s="128"/>
      <c r="B329" s="173" t="s">
        <v>191</v>
      </c>
      <c r="C329" s="174"/>
      <c r="D329" s="174"/>
      <c r="E329" s="175"/>
      <c r="F329" s="176" t="s">
        <v>188</v>
      </c>
      <c r="G329" s="176"/>
      <c r="H329" s="285">
        <v>41</v>
      </c>
      <c r="I329" s="285"/>
      <c r="J329" s="285">
        <v>39</v>
      </c>
      <c r="K329" s="285"/>
      <c r="L329" s="187">
        <f t="shared" si="6"/>
        <v>95.121951219512198</v>
      </c>
    </row>
    <row r="330" spans="1:14" ht="16.5" customHeight="1" x14ac:dyDescent="0.2">
      <c r="A330" s="128"/>
      <c r="B330" s="173" t="s">
        <v>192</v>
      </c>
      <c r="C330" s="174"/>
      <c r="D330" s="174"/>
      <c r="E330" s="175"/>
      <c r="F330" s="176" t="s">
        <v>188</v>
      </c>
      <c r="G330" s="176"/>
      <c r="H330" s="285">
        <v>205.2</v>
      </c>
      <c r="I330" s="285"/>
      <c r="J330" s="285">
        <v>205.2</v>
      </c>
      <c r="K330" s="285"/>
      <c r="L330" s="187">
        <f t="shared" si="6"/>
        <v>100</v>
      </c>
    </row>
    <row r="331" spans="1:14" ht="18.95" customHeight="1" x14ac:dyDescent="0.2">
      <c r="A331" s="128"/>
      <c r="B331" s="173" t="s">
        <v>193</v>
      </c>
      <c r="C331" s="174"/>
      <c r="D331" s="174"/>
      <c r="E331" s="175"/>
      <c r="F331" s="176" t="s">
        <v>188</v>
      </c>
      <c r="G331" s="176"/>
      <c r="H331" s="285">
        <v>128</v>
      </c>
      <c r="I331" s="285"/>
      <c r="J331" s="285">
        <v>128</v>
      </c>
      <c r="K331" s="285"/>
      <c r="L331" s="187">
        <f>J331/H331*100</f>
        <v>100</v>
      </c>
    </row>
    <row r="332" spans="1:14" ht="49.15" customHeight="1" x14ac:dyDescent="0.2">
      <c r="A332" s="128"/>
      <c r="B332" s="286" t="s">
        <v>197</v>
      </c>
      <c r="C332" s="287"/>
      <c r="D332" s="287"/>
      <c r="E332" s="288"/>
      <c r="F332" s="297" t="s">
        <v>47</v>
      </c>
      <c r="G332" s="297"/>
      <c r="H332" s="289">
        <f>H333+H334+H335+H336+H337</f>
        <v>3579</v>
      </c>
      <c r="I332" s="289"/>
      <c r="J332" s="289">
        <f>J333+J334+J335+J336+J337</f>
        <v>3393</v>
      </c>
      <c r="K332" s="289"/>
      <c r="L332" s="187">
        <f t="shared" si="6"/>
        <v>94.803017602682317</v>
      </c>
      <c r="M332" s="290"/>
      <c r="N332" s="290"/>
    </row>
    <row r="333" spans="1:14" s="302" customFormat="1" ht="18.95" customHeight="1" x14ac:dyDescent="0.2">
      <c r="A333" s="298"/>
      <c r="B333" s="299" t="s">
        <v>189</v>
      </c>
      <c r="C333" s="300"/>
      <c r="D333" s="300"/>
      <c r="E333" s="301"/>
      <c r="F333" s="297" t="s">
        <v>47</v>
      </c>
      <c r="G333" s="297"/>
      <c r="H333" s="289">
        <v>2776</v>
      </c>
      <c r="I333" s="289"/>
      <c r="J333" s="289">
        <v>2626</v>
      </c>
      <c r="K333" s="289"/>
      <c r="L333" s="187">
        <f t="shared" si="6"/>
        <v>94.596541786743515</v>
      </c>
    </row>
    <row r="334" spans="1:14" s="302" customFormat="1" ht="16.5" customHeight="1" x14ac:dyDescent="0.2">
      <c r="A334" s="298"/>
      <c r="B334" s="299" t="s">
        <v>190</v>
      </c>
      <c r="C334" s="300"/>
      <c r="D334" s="300"/>
      <c r="E334" s="301"/>
      <c r="F334" s="297" t="s">
        <v>47</v>
      </c>
      <c r="G334" s="297"/>
      <c r="H334" s="291">
        <v>478</v>
      </c>
      <c r="I334" s="291"/>
      <c r="J334" s="291">
        <v>452</v>
      </c>
      <c r="K334" s="291"/>
      <c r="L334" s="187">
        <f t="shared" si="6"/>
        <v>94.560669456066947</v>
      </c>
    </row>
    <row r="335" spans="1:14" s="302" customFormat="1" ht="18.95" customHeight="1" x14ac:dyDescent="0.2">
      <c r="A335" s="298"/>
      <c r="B335" s="299" t="s">
        <v>191</v>
      </c>
      <c r="C335" s="300"/>
      <c r="D335" s="300"/>
      <c r="E335" s="301"/>
      <c r="F335" s="297" t="s">
        <v>47</v>
      </c>
      <c r="G335" s="297"/>
      <c r="H335" s="291">
        <v>24</v>
      </c>
      <c r="I335" s="291"/>
      <c r="J335" s="291">
        <v>19</v>
      </c>
      <c r="K335" s="291"/>
      <c r="L335" s="187">
        <f t="shared" si="6"/>
        <v>79.166666666666657</v>
      </c>
    </row>
    <row r="336" spans="1:14" s="302" customFormat="1" ht="15.75" customHeight="1" x14ac:dyDescent="0.2">
      <c r="A336" s="298"/>
      <c r="B336" s="299" t="s">
        <v>192</v>
      </c>
      <c r="C336" s="300"/>
      <c r="D336" s="300"/>
      <c r="E336" s="301"/>
      <c r="F336" s="297" t="s">
        <v>47</v>
      </c>
      <c r="G336" s="297"/>
      <c r="H336" s="291">
        <v>175</v>
      </c>
      <c r="I336" s="291"/>
      <c r="J336" s="291">
        <v>170</v>
      </c>
      <c r="K336" s="291"/>
      <c r="L336" s="187">
        <f t="shared" si="6"/>
        <v>97.142857142857139</v>
      </c>
    </row>
    <row r="337" spans="1:14" s="302" customFormat="1" ht="18.95" customHeight="1" x14ac:dyDescent="0.2">
      <c r="A337" s="298"/>
      <c r="B337" s="299" t="s">
        <v>193</v>
      </c>
      <c r="C337" s="300"/>
      <c r="D337" s="300"/>
      <c r="E337" s="301"/>
      <c r="F337" s="297" t="s">
        <v>47</v>
      </c>
      <c r="G337" s="297"/>
      <c r="H337" s="291">
        <v>126</v>
      </c>
      <c r="I337" s="291"/>
      <c r="J337" s="291">
        <v>126</v>
      </c>
      <c r="K337" s="291"/>
      <c r="L337" s="187">
        <f t="shared" si="6"/>
        <v>100</v>
      </c>
    </row>
    <row r="338" spans="1:14" ht="33.75" customHeight="1" x14ac:dyDescent="0.25">
      <c r="A338" s="295">
        <v>42036</v>
      </c>
      <c r="B338" s="280" t="s">
        <v>198</v>
      </c>
      <c r="C338" s="281"/>
      <c r="D338" s="281"/>
      <c r="E338" s="282"/>
      <c r="F338" s="297"/>
      <c r="G338" s="297"/>
      <c r="H338" s="303"/>
      <c r="I338" s="304"/>
      <c r="J338" s="303"/>
      <c r="K338" s="304"/>
      <c r="L338" s="305"/>
    </row>
    <row r="339" spans="1:14" ht="48" customHeight="1" x14ac:dyDescent="0.2">
      <c r="A339" s="306"/>
      <c r="B339" s="286" t="s">
        <v>199</v>
      </c>
      <c r="C339" s="287"/>
      <c r="D339" s="287"/>
      <c r="E339" s="288"/>
      <c r="F339" s="176" t="s">
        <v>188</v>
      </c>
      <c r="G339" s="176"/>
      <c r="H339" s="307">
        <f>H340+H341+H342+H343+H344</f>
        <v>492.8</v>
      </c>
      <c r="I339" s="308"/>
      <c r="J339" s="307">
        <f>J340+J341+J342+J343+J344</f>
        <v>466.8</v>
      </c>
      <c r="K339" s="308"/>
      <c r="L339" s="305">
        <f t="shared" ref="L339:L356" si="7">J339/H339*100</f>
        <v>94.724025974025977</v>
      </c>
      <c r="M339" s="290"/>
      <c r="N339" s="290"/>
    </row>
    <row r="340" spans="1:14" ht="17.25" customHeight="1" x14ac:dyDescent="0.2">
      <c r="A340" s="306"/>
      <c r="B340" s="299" t="s">
        <v>189</v>
      </c>
      <c r="C340" s="300"/>
      <c r="D340" s="300"/>
      <c r="E340" s="301"/>
      <c r="F340" s="176" t="s">
        <v>188</v>
      </c>
      <c r="G340" s="176"/>
      <c r="H340" s="309">
        <v>263</v>
      </c>
      <c r="I340" s="310"/>
      <c r="J340" s="309">
        <v>237</v>
      </c>
      <c r="K340" s="310"/>
      <c r="L340" s="305">
        <f t="shared" si="7"/>
        <v>90.114068441064646</v>
      </c>
    </row>
    <row r="341" spans="1:14" ht="18.95" customHeight="1" x14ac:dyDescent="0.2">
      <c r="A341" s="306"/>
      <c r="B341" s="299" t="s">
        <v>190</v>
      </c>
      <c r="C341" s="300"/>
      <c r="D341" s="300"/>
      <c r="E341" s="301"/>
      <c r="F341" s="176" t="s">
        <v>188</v>
      </c>
      <c r="G341" s="176"/>
      <c r="H341" s="309">
        <v>108</v>
      </c>
      <c r="I341" s="310"/>
      <c r="J341" s="309">
        <v>108</v>
      </c>
      <c r="K341" s="310"/>
      <c r="L341" s="305">
        <f t="shared" si="7"/>
        <v>100</v>
      </c>
    </row>
    <row r="342" spans="1:14" ht="16.5" customHeight="1" x14ac:dyDescent="0.2">
      <c r="A342" s="306"/>
      <c r="B342" s="299" t="s">
        <v>191</v>
      </c>
      <c r="C342" s="300"/>
      <c r="D342" s="300"/>
      <c r="E342" s="301"/>
      <c r="F342" s="176" t="s">
        <v>188</v>
      </c>
      <c r="G342" s="176"/>
      <c r="H342" s="309">
        <v>14.8</v>
      </c>
      <c r="I342" s="310"/>
      <c r="J342" s="309">
        <v>14.8</v>
      </c>
      <c r="K342" s="310"/>
      <c r="L342" s="305">
        <f t="shared" si="7"/>
        <v>100</v>
      </c>
    </row>
    <row r="343" spans="1:14" ht="16.5" customHeight="1" x14ac:dyDescent="0.2">
      <c r="A343" s="306"/>
      <c r="B343" s="299" t="s">
        <v>192</v>
      </c>
      <c r="C343" s="300"/>
      <c r="D343" s="300"/>
      <c r="E343" s="301"/>
      <c r="F343" s="176" t="s">
        <v>188</v>
      </c>
      <c r="G343" s="176"/>
      <c r="H343" s="309">
        <v>60</v>
      </c>
      <c r="I343" s="310"/>
      <c r="J343" s="309">
        <v>60</v>
      </c>
      <c r="K343" s="310"/>
      <c r="L343" s="305">
        <f t="shared" si="7"/>
        <v>100</v>
      </c>
    </row>
    <row r="344" spans="1:14" ht="18.95" customHeight="1" x14ac:dyDescent="0.2">
      <c r="A344" s="306"/>
      <c r="B344" s="299" t="s">
        <v>193</v>
      </c>
      <c r="C344" s="300"/>
      <c r="D344" s="300"/>
      <c r="E344" s="301"/>
      <c r="F344" s="176" t="s">
        <v>188</v>
      </c>
      <c r="G344" s="176"/>
      <c r="H344" s="309">
        <v>47</v>
      </c>
      <c r="I344" s="310"/>
      <c r="J344" s="309">
        <v>47</v>
      </c>
      <c r="K344" s="310"/>
      <c r="L344" s="305">
        <f t="shared" si="7"/>
        <v>100</v>
      </c>
    </row>
    <row r="345" spans="1:14" ht="49.5" customHeight="1" x14ac:dyDescent="0.2">
      <c r="A345" s="306"/>
      <c r="B345" s="286" t="s">
        <v>200</v>
      </c>
      <c r="C345" s="287"/>
      <c r="D345" s="287"/>
      <c r="E345" s="288"/>
      <c r="F345" s="297" t="s">
        <v>47</v>
      </c>
      <c r="G345" s="297"/>
      <c r="H345" s="309">
        <f>H346+H347+H348+H349+H350</f>
        <v>457</v>
      </c>
      <c r="I345" s="310"/>
      <c r="J345" s="311">
        <f>J346+J347+J348+J349+J350</f>
        <v>418</v>
      </c>
      <c r="K345" s="312"/>
      <c r="L345" s="305">
        <f t="shared" si="7"/>
        <v>91.466083150984673</v>
      </c>
      <c r="M345" s="290"/>
      <c r="N345" s="290"/>
    </row>
    <row r="346" spans="1:14" ht="18" customHeight="1" x14ac:dyDescent="0.2">
      <c r="A346" s="306"/>
      <c r="B346" s="299" t="s">
        <v>189</v>
      </c>
      <c r="C346" s="300"/>
      <c r="D346" s="300"/>
      <c r="E346" s="301"/>
      <c r="F346" s="176" t="s">
        <v>47</v>
      </c>
      <c r="G346" s="176"/>
      <c r="H346" s="311">
        <v>241</v>
      </c>
      <c r="I346" s="312"/>
      <c r="J346" s="311">
        <v>204</v>
      </c>
      <c r="K346" s="312"/>
      <c r="L346" s="305">
        <f t="shared" si="7"/>
        <v>84.647302904564313</v>
      </c>
    </row>
    <row r="347" spans="1:14" ht="16.5" customHeight="1" x14ac:dyDescent="0.2">
      <c r="A347" s="306"/>
      <c r="B347" s="299" t="s">
        <v>190</v>
      </c>
      <c r="C347" s="300"/>
      <c r="D347" s="300"/>
      <c r="E347" s="301"/>
      <c r="F347" s="176" t="s">
        <v>47</v>
      </c>
      <c r="G347" s="176"/>
      <c r="H347" s="311">
        <v>101</v>
      </c>
      <c r="I347" s="312"/>
      <c r="J347" s="311">
        <v>99</v>
      </c>
      <c r="K347" s="312"/>
      <c r="L347" s="305">
        <f t="shared" si="7"/>
        <v>98.019801980198025</v>
      </c>
    </row>
    <row r="348" spans="1:14" ht="17.25" customHeight="1" x14ac:dyDescent="0.2">
      <c r="A348" s="306"/>
      <c r="B348" s="299" t="s">
        <v>191</v>
      </c>
      <c r="C348" s="300"/>
      <c r="D348" s="300"/>
      <c r="E348" s="301"/>
      <c r="F348" s="176" t="s">
        <v>47</v>
      </c>
      <c r="G348" s="176"/>
      <c r="H348" s="291">
        <v>14</v>
      </c>
      <c r="I348" s="291"/>
      <c r="J348" s="291">
        <v>13</v>
      </c>
      <c r="K348" s="291"/>
      <c r="L348" s="305">
        <f t="shared" si="7"/>
        <v>92.857142857142861</v>
      </c>
    </row>
    <row r="349" spans="1:14" ht="15.75" customHeight="1" x14ac:dyDescent="0.2">
      <c r="A349" s="306"/>
      <c r="B349" s="299" t="s">
        <v>192</v>
      </c>
      <c r="C349" s="300"/>
      <c r="D349" s="300"/>
      <c r="E349" s="301"/>
      <c r="F349" s="176" t="s">
        <v>47</v>
      </c>
      <c r="G349" s="176"/>
      <c r="H349" s="291">
        <v>59</v>
      </c>
      <c r="I349" s="291"/>
      <c r="J349" s="291">
        <v>60</v>
      </c>
      <c r="K349" s="291"/>
      <c r="L349" s="305">
        <f t="shared" si="7"/>
        <v>101.69491525423729</v>
      </c>
    </row>
    <row r="350" spans="1:14" ht="18.95" customHeight="1" x14ac:dyDescent="0.2">
      <c r="A350" s="306"/>
      <c r="B350" s="299" t="s">
        <v>193</v>
      </c>
      <c r="C350" s="300"/>
      <c r="D350" s="300"/>
      <c r="E350" s="301"/>
      <c r="F350" s="176" t="s">
        <v>47</v>
      </c>
      <c r="G350" s="176"/>
      <c r="H350" s="291">
        <v>42</v>
      </c>
      <c r="I350" s="291"/>
      <c r="J350" s="291">
        <v>42</v>
      </c>
      <c r="K350" s="291"/>
      <c r="L350" s="305">
        <f t="shared" si="7"/>
        <v>100</v>
      </c>
    </row>
    <row r="351" spans="1:14" ht="33.75" customHeight="1" x14ac:dyDescent="0.2">
      <c r="A351" s="298">
        <v>2</v>
      </c>
      <c r="B351" s="163" t="s">
        <v>201</v>
      </c>
      <c r="C351" s="164"/>
      <c r="D351" s="164"/>
      <c r="E351" s="165"/>
      <c r="F351" s="166" t="s">
        <v>168</v>
      </c>
      <c r="G351" s="166"/>
      <c r="H351" s="283">
        <v>55803</v>
      </c>
      <c r="I351" s="283"/>
      <c r="J351" s="283">
        <v>60079</v>
      </c>
      <c r="K351" s="283"/>
      <c r="L351" s="313">
        <f t="shared" si="7"/>
        <v>107.66267046574558</v>
      </c>
    </row>
    <row r="352" spans="1:14" ht="16.5" customHeight="1" x14ac:dyDescent="0.2">
      <c r="A352" s="298"/>
      <c r="B352" s="173" t="s">
        <v>189</v>
      </c>
      <c r="C352" s="174"/>
      <c r="D352" s="174"/>
      <c r="E352" s="175"/>
      <c r="F352" s="176" t="s">
        <v>168</v>
      </c>
      <c r="G352" s="176"/>
      <c r="H352" s="284">
        <v>55531</v>
      </c>
      <c r="I352" s="284"/>
      <c r="J352" s="284">
        <v>59772</v>
      </c>
      <c r="K352" s="284"/>
      <c r="L352" s="305">
        <f t="shared" si="7"/>
        <v>107.63717563162918</v>
      </c>
    </row>
    <row r="353" spans="1:17" ht="17.25" customHeight="1" x14ac:dyDescent="0.2">
      <c r="A353" s="298"/>
      <c r="B353" s="173" t="s">
        <v>190</v>
      </c>
      <c r="C353" s="174"/>
      <c r="D353" s="174"/>
      <c r="E353" s="175"/>
      <c r="F353" s="176" t="s">
        <v>168</v>
      </c>
      <c r="G353" s="176"/>
      <c r="H353" s="284">
        <v>57730</v>
      </c>
      <c r="I353" s="284"/>
      <c r="J353" s="284">
        <v>62760</v>
      </c>
      <c r="K353" s="284"/>
      <c r="L353" s="305">
        <f t="shared" si="7"/>
        <v>108.71297419019574</v>
      </c>
      <c r="P353" s="314"/>
      <c r="Q353" s="315"/>
    </row>
    <row r="354" spans="1:17" ht="18.95" customHeight="1" x14ac:dyDescent="0.2">
      <c r="A354" s="298"/>
      <c r="B354" s="173" t="s">
        <v>191</v>
      </c>
      <c r="C354" s="174"/>
      <c r="D354" s="174"/>
      <c r="E354" s="175"/>
      <c r="F354" s="176" t="s">
        <v>168</v>
      </c>
      <c r="G354" s="176"/>
      <c r="H354" s="284">
        <v>75594</v>
      </c>
      <c r="I354" s="284"/>
      <c r="J354" s="284">
        <v>89626</v>
      </c>
      <c r="K354" s="284"/>
      <c r="L354" s="305">
        <f t="shared" si="7"/>
        <v>118.56231976082758</v>
      </c>
    </row>
    <row r="355" spans="1:17" ht="15" customHeight="1" x14ac:dyDescent="0.2">
      <c r="A355" s="298"/>
      <c r="B355" s="173" t="s">
        <v>192</v>
      </c>
      <c r="C355" s="174"/>
      <c r="D355" s="174"/>
      <c r="E355" s="175"/>
      <c r="F355" s="176" t="s">
        <v>168</v>
      </c>
      <c r="G355" s="176"/>
      <c r="H355" s="284">
        <v>51469</v>
      </c>
      <c r="I355" s="284"/>
      <c r="J355" s="284">
        <v>55798</v>
      </c>
      <c r="K355" s="284"/>
      <c r="L355" s="305">
        <f t="shared" si="7"/>
        <v>108.41088810740445</v>
      </c>
    </row>
    <row r="356" spans="1:17" ht="18" customHeight="1" x14ac:dyDescent="0.2">
      <c r="A356" s="298"/>
      <c r="B356" s="173" t="s">
        <v>193</v>
      </c>
      <c r="C356" s="174"/>
      <c r="D356" s="174"/>
      <c r="E356" s="175"/>
      <c r="F356" s="176" t="s">
        <v>168</v>
      </c>
      <c r="G356" s="176"/>
      <c r="H356" s="284">
        <v>55669</v>
      </c>
      <c r="I356" s="284"/>
      <c r="J356" s="284">
        <v>56617</v>
      </c>
      <c r="K356" s="284"/>
      <c r="L356" s="305">
        <f t="shared" si="7"/>
        <v>101.70292263198549</v>
      </c>
    </row>
    <row r="357" spans="1:17" ht="17.25" customHeight="1" x14ac:dyDescent="0.2">
      <c r="A357" s="298"/>
      <c r="B357" s="129" t="s">
        <v>32</v>
      </c>
      <c r="C357" s="130"/>
      <c r="D357" s="130"/>
      <c r="E357" s="131"/>
      <c r="F357" s="176"/>
      <c r="G357" s="176"/>
      <c r="H357" s="316"/>
      <c r="I357" s="316"/>
      <c r="J357" s="316"/>
      <c r="K357" s="316"/>
      <c r="L357" s="317"/>
    </row>
    <row r="358" spans="1:17" ht="49.5" customHeight="1" x14ac:dyDescent="0.2">
      <c r="A358" s="295">
        <v>42006</v>
      </c>
      <c r="B358" s="280" t="s">
        <v>202</v>
      </c>
      <c r="C358" s="281"/>
      <c r="D358" s="281"/>
      <c r="E358" s="282"/>
      <c r="F358" s="318" t="s">
        <v>168</v>
      </c>
      <c r="G358" s="318"/>
      <c r="H358" s="316">
        <v>51515</v>
      </c>
      <c r="I358" s="316"/>
      <c r="J358" s="316">
        <v>55612</v>
      </c>
      <c r="K358" s="316"/>
      <c r="L358" s="319">
        <f t="shared" ref="L358:L375" si="8">J358/H358*100</f>
        <v>107.95302339124527</v>
      </c>
    </row>
    <row r="359" spans="1:17" ht="17.25" customHeight="1" x14ac:dyDescent="0.2">
      <c r="A359" s="306"/>
      <c r="B359" s="173" t="s">
        <v>189</v>
      </c>
      <c r="C359" s="174"/>
      <c r="D359" s="174"/>
      <c r="E359" s="175"/>
      <c r="F359" s="176" t="s">
        <v>168</v>
      </c>
      <c r="G359" s="176"/>
      <c r="H359" s="284">
        <v>51649</v>
      </c>
      <c r="I359" s="284"/>
      <c r="J359" s="284">
        <v>56085</v>
      </c>
      <c r="K359" s="284"/>
      <c r="L359" s="305">
        <f t="shared" si="8"/>
        <v>108.58874324769114</v>
      </c>
      <c r="Q359" s="315"/>
    </row>
    <row r="360" spans="1:17" ht="16.5" customHeight="1" x14ac:dyDescent="0.2">
      <c r="A360" s="306"/>
      <c r="B360" s="173" t="s">
        <v>190</v>
      </c>
      <c r="C360" s="174"/>
      <c r="D360" s="174"/>
      <c r="E360" s="175"/>
      <c r="F360" s="176" t="s">
        <v>168</v>
      </c>
      <c r="G360" s="176"/>
      <c r="H360" s="284">
        <v>52164</v>
      </c>
      <c r="I360" s="284"/>
      <c r="J360" s="284">
        <v>56031</v>
      </c>
      <c r="K360" s="284"/>
      <c r="L360" s="305">
        <f t="shared" si="8"/>
        <v>107.41315850011502</v>
      </c>
    </row>
    <row r="361" spans="1:17" ht="19.5" customHeight="1" x14ac:dyDescent="0.2">
      <c r="A361" s="306"/>
      <c r="B361" s="173" t="s">
        <v>191</v>
      </c>
      <c r="C361" s="174"/>
      <c r="D361" s="174"/>
      <c r="E361" s="175"/>
      <c r="F361" s="176" t="s">
        <v>168</v>
      </c>
      <c r="G361" s="176"/>
      <c r="H361" s="284">
        <v>70201</v>
      </c>
      <c r="I361" s="284"/>
      <c r="J361" s="284">
        <v>82503</v>
      </c>
      <c r="K361" s="284"/>
      <c r="L361" s="305">
        <f t="shared" si="8"/>
        <v>117.52396689505848</v>
      </c>
    </row>
    <row r="362" spans="1:17" ht="18" customHeight="1" x14ac:dyDescent="0.2">
      <c r="A362" s="306"/>
      <c r="B362" s="173" t="s">
        <v>192</v>
      </c>
      <c r="C362" s="174"/>
      <c r="D362" s="174"/>
      <c r="E362" s="175"/>
      <c r="F362" s="176" t="s">
        <v>168</v>
      </c>
      <c r="G362" s="176"/>
      <c r="H362" s="284">
        <v>44520</v>
      </c>
      <c r="I362" s="284"/>
      <c r="J362" s="284">
        <v>49729</v>
      </c>
      <c r="K362" s="284"/>
      <c r="L362" s="305">
        <f t="shared" si="8"/>
        <v>111.70035938903864</v>
      </c>
    </row>
    <row r="363" spans="1:17" ht="17.25" customHeight="1" x14ac:dyDescent="0.2">
      <c r="A363" s="306"/>
      <c r="B363" s="173" t="s">
        <v>193</v>
      </c>
      <c r="C363" s="174"/>
      <c r="D363" s="174"/>
      <c r="E363" s="175"/>
      <c r="F363" s="176" t="s">
        <v>168</v>
      </c>
      <c r="G363" s="176"/>
      <c r="H363" s="284">
        <v>47778</v>
      </c>
      <c r="I363" s="284"/>
      <c r="J363" s="284">
        <v>48033</v>
      </c>
      <c r="K363" s="284"/>
      <c r="L363" s="305">
        <f t="shared" si="8"/>
        <v>100.53371844782117</v>
      </c>
    </row>
    <row r="364" spans="1:17" ht="48" customHeight="1" x14ac:dyDescent="0.2">
      <c r="A364" s="295">
        <v>42037</v>
      </c>
      <c r="B364" s="280" t="s">
        <v>203</v>
      </c>
      <c r="C364" s="281"/>
      <c r="D364" s="281"/>
      <c r="E364" s="282"/>
      <c r="F364" s="318" t="s">
        <v>168</v>
      </c>
      <c r="G364" s="318"/>
      <c r="H364" s="316">
        <v>90591</v>
      </c>
      <c r="I364" s="316"/>
      <c r="J364" s="316">
        <v>96263</v>
      </c>
      <c r="K364" s="316"/>
      <c r="L364" s="319">
        <f t="shared" si="8"/>
        <v>106.26110761554679</v>
      </c>
      <c r="Q364" s="315"/>
    </row>
    <row r="365" spans="1:17" ht="20.25" customHeight="1" x14ac:dyDescent="0.2">
      <c r="A365" s="298"/>
      <c r="B365" s="173" t="s">
        <v>189</v>
      </c>
      <c r="C365" s="174"/>
      <c r="D365" s="174"/>
      <c r="E365" s="175"/>
      <c r="F365" s="176" t="s">
        <v>168</v>
      </c>
      <c r="G365" s="176"/>
      <c r="H365" s="284">
        <v>100205</v>
      </c>
      <c r="I365" s="284"/>
      <c r="J365" s="284">
        <v>107157</v>
      </c>
      <c r="K365" s="284"/>
      <c r="L365" s="305">
        <f t="shared" si="8"/>
        <v>106.93777755601018</v>
      </c>
    </row>
    <row r="366" spans="1:17" ht="19.5" customHeight="1" x14ac:dyDescent="0.2">
      <c r="A366" s="298"/>
      <c r="B366" s="173" t="s">
        <v>190</v>
      </c>
      <c r="C366" s="174"/>
      <c r="D366" s="174"/>
      <c r="E366" s="175"/>
      <c r="F366" s="176" t="s">
        <v>168</v>
      </c>
      <c r="G366" s="176"/>
      <c r="H366" s="284">
        <v>84097</v>
      </c>
      <c r="I366" s="284"/>
      <c r="J366" s="284">
        <v>93439</v>
      </c>
      <c r="K366" s="284"/>
      <c r="L366" s="305">
        <f t="shared" si="8"/>
        <v>111.10860078242982</v>
      </c>
    </row>
    <row r="367" spans="1:17" ht="21" customHeight="1" x14ac:dyDescent="0.2">
      <c r="A367" s="298"/>
      <c r="B367" s="173" t="s">
        <v>191</v>
      </c>
      <c r="C367" s="174"/>
      <c r="D367" s="174"/>
      <c r="E367" s="175"/>
      <c r="F367" s="176" t="s">
        <v>168</v>
      </c>
      <c r="G367" s="176"/>
      <c r="H367" s="284">
        <v>84673</v>
      </c>
      <c r="I367" s="284"/>
      <c r="J367" s="284">
        <v>100218</v>
      </c>
      <c r="K367" s="284"/>
      <c r="L367" s="305">
        <f t="shared" si="8"/>
        <v>118.35886291970286</v>
      </c>
    </row>
    <row r="368" spans="1:17" ht="16.5" customHeight="1" x14ac:dyDescent="0.2">
      <c r="A368" s="298"/>
      <c r="B368" s="173" t="s">
        <v>192</v>
      </c>
      <c r="C368" s="174"/>
      <c r="D368" s="174"/>
      <c r="E368" s="175"/>
      <c r="F368" s="176" t="s">
        <v>168</v>
      </c>
      <c r="G368" s="176"/>
      <c r="H368" s="284">
        <v>72058</v>
      </c>
      <c r="I368" s="284"/>
      <c r="J368" s="284">
        <v>72943</v>
      </c>
      <c r="K368" s="284"/>
      <c r="L368" s="305">
        <f t="shared" si="8"/>
        <v>101.22817730161815</v>
      </c>
    </row>
    <row r="369" spans="1:17" ht="18" customHeight="1" x14ac:dyDescent="0.2">
      <c r="A369" s="298"/>
      <c r="B369" s="173" t="s">
        <v>193</v>
      </c>
      <c r="C369" s="174"/>
      <c r="D369" s="174"/>
      <c r="E369" s="175"/>
      <c r="F369" s="176" t="s">
        <v>168</v>
      </c>
      <c r="G369" s="176"/>
      <c r="H369" s="284">
        <v>79075</v>
      </c>
      <c r="I369" s="284"/>
      <c r="J369" s="284">
        <v>82128</v>
      </c>
      <c r="K369" s="284"/>
      <c r="L369" s="305">
        <f t="shared" si="8"/>
        <v>103.86089155864686</v>
      </c>
    </row>
    <row r="370" spans="1:17" ht="47.25" customHeight="1" x14ac:dyDescent="0.2">
      <c r="A370" s="298">
        <v>3</v>
      </c>
      <c r="B370" s="163" t="s">
        <v>204</v>
      </c>
      <c r="C370" s="164"/>
      <c r="D370" s="164"/>
      <c r="E370" s="165"/>
      <c r="F370" s="166" t="s">
        <v>168</v>
      </c>
      <c r="G370" s="166"/>
      <c r="H370" s="283">
        <v>90708</v>
      </c>
      <c r="I370" s="283"/>
      <c r="J370" s="283">
        <v>96432</v>
      </c>
      <c r="K370" s="283"/>
      <c r="L370" s="313">
        <f t="shared" si="8"/>
        <v>106.31035851303083</v>
      </c>
    </row>
    <row r="371" spans="1:17" ht="18.75" customHeight="1" x14ac:dyDescent="0.2">
      <c r="A371" s="298"/>
      <c r="B371" s="173" t="s">
        <v>189</v>
      </c>
      <c r="C371" s="174"/>
      <c r="D371" s="174"/>
      <c r="E371" s="175"/>
      <c r="F371" s="176" t="s">
        <v>168</v>
      </c>
      <c r="G371" s="176"/>
      <c r="H371" s="284">
        <v>100357</v>
      </c>
      <c r="I371" s="284"/>
      <c r="J371" s="284">
        <v>107346</v>
      </c>
      <c r="K371" s="284"/>
      <c r="L371" s="305">
        <f t="shared" si="8"/>
        <v>106.96413802724274</v>
      </c>
      <c r="P371" s="314"/>
      <c r="Q371" s="315"/>
    </row>
    <row r="372" spans="1:17" ht="17.25" customHeight="1" x14ac:dyDescent="0.2">
      <c r="A372" s="298"/>
      <c r="B372" s="218" t="s">
        <v>190</v>
      </c>
      <c r="C372" s="218"/>
      <c r="D372" s="218"/>
      <c r="E372" s="218"/>
      <c r="F372" s="176" t="s">
        <v>168</v>
      </c>
      <c r="G372" s="176"/>
      <c r="H372" s="284">
        <v>84185</v>
      </c>
      <c r="I372" s="284"/>
      <c r="J372" s="284">
        <v>93545</v>
      </c>
      <c r="K372" s="284"/>
      <c r="L372" s="305">
        <f t="shared" si="8"/>
        <v>111.11837025598386</v>
      </c>
    </row>
    <row r="373" spans="1:17" ht="18.75" customHeight="1" x14ac:dyDescent="0.2">
      <c r="A373" s="298"/>
      <c r="B373" s="218" t="s">
        <v>191</v>
      </c>
      <c r="C373" s="218"/>
      <c r="D373" s="218"/>
      <c r="E373" s="218"/>
      <c r="F373" s="176" t="s">
        <v>168</v>
      </c>
      <c r="G373" s="176"/>
      <c r="H373" s="284">
        <v>84673</v>
      </c>
      <c r="I373" s="284"/>
      <c r="J373" s="284">
        <v>100218</v>
      </c>
      <c r="K373" s="284"/>
      <c r="L373" s="305">
        <f t="shared" si="8"/>
        <v>118.35886291970286</v>
      </c>
    </row>
    <row r="374" spans="1:17" ht="17.25" customHeight="1" x14ac:dyDescent="0.2">
      <c r="A374" s="298"/>
      <c r="B374" s="218" t="s">
        <v>192</v>
      </c>
      <c r="C374" s="218"/>
      <c r="D374" s="218"/>
      <c r="E374" s="218"/>
      <c r="F374" s="176" t="s">
        <v>168</v>
      </c>
      <c r="G374" s="176"/>
      <c r="H374" s="284">
        <v>72121</v>
      </c>
      <c r="I374" s="284"/>
      <c r="J374" s="284">
        <v>73186</v>
      </c>
      <c r="K374" s="284"/>
      <c r="L374" s="305">
        <f t="shared" si="8"/>
        <v>101.47668501546012</v>
      </c>
    </row>
    <row r="375" spans="1:17" ht="18.75" customHeight="1" x14ac:dyDescent="0.2">
      <c r="A375" s="298"/>
      <c r="B375" s="218" t="s">
        <v>193</v>
      </c>
      <c r="C375" s="218"/>
      <c r="D375" s="218"/>
      <c r="E375" s="218"/>
      <c r="F375" s="176" t="s">
        <v>168</v>
      </c>
      <c r="G375" s="176"/>
      <c r="H375" s="284">
        <v>79174</v>
      </c>
      <c r="I375" s="284"/>
      <c r="J375" s="284">
        <v>82294</v>
      </c>
      <c r="K375" s="284"/>
      <c r="L375" s="305">
        <f t="shared" si="8"/>
        <v>103.94068759946447</v>
      </c>
    </row>
    <row r="376" spans="1:17" s="206" customFormat="1" ht="32.25" customHeight="1" x14ac:dyDescent="0.2">
      <c r="A376" s="320" t="s">
        <v>205</v>
      </c>
      <c r="B376" s="320"/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</row>
    <row r="377" spans="1:17" ht="42" customHeight="1" x14ac:dyDescent="0.2">
      <c r="A377" s="46" t="s">
        <v>26</v>
      </c>
      <c r="B377" s="47" t="s">
        <v>43</v>
      </c>
      <c r="C377" s="47"/>
      <c r="D377" s="47"/>
      <c r="E377" s="47"/>
      <c r="F377" s="71" t="s">
        <v>28</v>
      </c>
      <c r="G377" s="71"/>
      <c r="H377" s="321" t="s">
        <v>184</v>
      </c>
      <c r="I377" s="322"/>
      <c r="J377" s="321" t="s">
        <v>185</v>
      </c>
      <c r="K377" s="322"/>
      <c r="L377" s="48" t="s">
        <v>45</v>
      </c>
    </row>
    <row r="378" spans="1:17" ht="16.5" customHeight="1" x14ac:dyDescent="0.2">
      <c r="A378" s="46"/>
      <c r="B378" s="323" t="s">
        <v>206</v>
      </c>
      <c r="C378" s="323"/>
      <c r="D378" s="323"/>
      <c r="E378" s="323"/>
      <c r="F378" s="71" t="s">
        <v>188</v>
      </c>
      <c r="G378" s="71"/>
      <c r="H378" s="324">
        <v>45</v>
      </c>
      <c r="I378" s="324"/>
      <c r="J378" s="324">
        <f>J380+J413+J476+J479+J482+J485+J504</f>
        <v>39</v>
      </c>
      <c r="K378" s="324"/>
      <c r="L378" s="325">
        <f>J378/H378*100</f>
        <v>86.666666666666671</v>
      </c>
    </row>
    <row r="379" spans="1:17" ht="16.5" customHeight="1" x14ac:dyDescent="0.2">
      <c r="A379" s="46"/>
      <c r="B379" s="47" t="s">
        <v>207</v>
      </c>
      <c r="C379" s="47"/>
      <c r="D379" s="47"/>
      <c r="E379" s="47"/>
      <c r="F379" s="47"/>
      <c r="G379" s="47"/>
      <c r="H379" s="47"/>
      <c r="I379" s="47"/>
      <c r="J379" s="47"/>
      <c r="K379" s="47"/>
      <c r="L379" s="47"/>
    </row>
    <row r="380" spans="1:17" ht="32.25" customHeight="1" x14ac:dyDescent="0.2">
      <c r="A380" s="46">
        <v>1</v>
      </c>
      <c r="B380" s="326" t="s">
        <v>208</v>
      </c>
      <c r="C380" s="326"/>
      <c r="D380" s="326"/>
      <c r="E380" s="326"/>
      <c r="F380" s="71" t="s">
        <v>188</v>
      </c>
      <c r="G380" s="71"/>
      <c r="H380" s="327">
        <f>H381+H382+H383+H384</f>
        <v>13</v>
      </c>
      <c r="I380" s="327"/>
      <c r="J380" s="327">
        <f>J381+J382+J383+J384</f>
        <v>10</v>
      </c>
      <c r="K380" s="327"/>
      <c r="L380" s="325">
        <f>J380/H380*100</f>
        <v>76.923076923076934</v>
      </c>
    </row>
    <row r="381" spans="1:17" s="290" customFormat="1" ht="21" customHeight="1" x14ac:dyDescent="0.2">
      <c r="A381" s="328"/>
      <c r="B381" s="218" t="s">
        <v>209</v>
      </c>
      <c r="C381" s="218"/>
      <c r="D381" s="218"/>
      <c r="E381" s="218"/>
      <c r="F381" s="329" t="s">
        <v>188</v>
      </c>
      <c r="G381" s="329"/>
      <c r="H381" s="218">
        <v>7</v>
      </c>
      <c r="I381" s="218"/>
      <c r="J381" s="218">
        <v>6</v>
      </c>
      <c r="K381" s="218"/>
      <c r="L381" s="330">
        <f>J381/H381*100</f>
        <v>85.714285714285708</v>
      </c>
    </row>
    <row r="382" spans="1:17" s="290" customFormat="1" ht="17.25" customHeight="1" x14ac:dyDescent="0.2">
      <c r="A382" s="328"/>
      <c r="B382" s="218" t="s">
        <v>210</v>
      </c>
      <c r="C382" s="218"/>
      <c r="D382" s="218"/>
      <c r="E382" s="218"/>
      <c r="F382" s="329" t="s">
        <v>188</v>
      </c>
      <c r="G382" s="329"/>
      <c r="H382" s="218">
        <v>0</v>
      </c>
      <c r="I382" s="218"/>
      <c r="J382" s="218">
        <v>0</v>
      </c>
      <c r="K382" s="218"/>
      <c r="L382" s="330" t="s">
        <v>57</v>
      </c>
    </row>
    <row r="383" spans="1:17" s="290" customFormat="1" ht="16.5" customHeight="1" x14ac:dyDescent="0.2">
      <c r="A383" s="328"/>
      <c r="B383" s="218" t="s">
        <v>211</v>
      </c>
      <c r="C383" s="218"/>
      <c r="D383" s="218"/>
      <c r="E383" s="218"/>
      <c r="F383" s="329" t="s">
        <v>188</v>
      </c>
      <c r="G383" s="329"/>
      <c r="H383" s="218">
        <v>5</v>
      </c>
      <c r="I383" s="218"/>
      <c r="J383" s="218">
        <v>3</v>
      </c>
      <c r="K383" s="218"/>
      <c r="L383" s="330">
        <f t="shared" ref="L383:L390" si="9">J383/H383*100</f>
        <v>60</v>
      </c>
    </row>
    <row r="384" spans="1:17" s="290" customFormat="1" ht="19.5" customHeight="1" x14ac:dyDescent="0.2">
      <c r="A384" s="328"/>
      <c r="B384" s="218" t="s">
        <v>212</v>
      </c>
      <c r="C384" s="218"/>
      <c r="D384" s="218"/>
      <c r="E384" s="218"/>
      <c r="F384" s="329" t="s">
        <v>188</v>
      </c>
      <c r="G384" s="329"/>
      <c r="H384" s="218">
        <v>1</v>
      </c>
      <c r="I384" s="218"/>
      <c r="J384" s="218">
        <v>1</v>
      </c>
      <c r="K384" s="218"/>
      <c r="L384" s="330">
        <f t="shared" si="9"/>
        <v>100</v>
      </c>
    </row>
    <row r="385" spans="1:15" ht="16.5" customHeight="1" x14ac:dyDescent="0.2">
      <c r="A385" s="46">
        <v>2</v>
      </c>
      <c r="B385" s="326" t="s">
        <v>213</v>
      </c>
      <c r="C385" s="326"/>
      <c r="D385" s="326"/>
      <c r="E385" s="326"/>
      <c r="F385" s="47" t="s">
        <v>214</v>
      </c>
      <c r="G385" s="47"/>
      <c r="H385" s="324">
        <v>2396</v>
      </c>
      <c r="I385" s="324"/>
      <c r="J385" s="324">
        <v>2367</v>
      </c>
      <c r="K385" s="324"/>
      <c r="L385" s="325">
        <f t="shared" si="9"/>
        <v>98.789649415692821</v>
      </c>
    </row>
    <row r="386" spans="1:15" ht="33" customHeight="1" x14ac:dyDescent="0.2">
      <c r="A386" s="46">
        <v>3</v>
      </c>
      <c r="B386" s="326" t="s">
        <v>215</v>
      </c>
      <c r="C386" s="326"/>
      <c r="D386" s="326"/>
      <c r="E386" s="326"/>
      <c r="F386" s="47" t="s">
        <v>47</v>
      </c>
      <c r="G386" s="47"/>
      <c r="H386" s="324">
        <v>2223</v>
      </c>
      <c r="I386" s="324"/>
      <c r="J386" s="324">
        <v>2156</v>
      </c>
      <c r="K386" s="324"/>
      <c r="L386" s="325">
        <f t="shared" si="9"/>
        <v>96.986054880791727</v>
      </c>
    </row>
    <row r="387" spans="1:15" s="290" customFormat="1" ht="15.75" customHeight="1" x14ac:dyDescent="0.2">
      <c r="A387" s="328"/>
      <c r="B387" s="218" t="s">
        <v>216</v>
      </c>
      <c r="C387" s="218"/>
      <c r="D387" s="218"/>
      <c r="E387" s="218"/>
      <c r="F387" s="54" t="s">
        <v>47</v>
      </c>
      <c r="G387" s="54"/>
      <c r="H387" s="289">
        <v>1557</v>
      </c>
      <c r="I387" s="289"/>
      <c r="J387" s="289">
        <v>1531</v>
      </c>
      <c r="K387" s="289"/>
      <c r="L387" s="330">
        <f t="shared" si="9"/>
        <v>98.330122029544</v>
      </c>
      <c r="M387" s="290" t="s">
        <v>217</v>
      </c>
      <c r="O387" s="331"/>
    </row>
    <row r="388" spans="1:15" s="290" customFormat="1" ht="19.5" customHeight="1" x14ac:dyDescent="0.2">
      <c r="A388" s="328"/>
      <c r="B388" s="218" t="s">
        <v>218</v>
      </c>
      <c r="C388" s="218"/>
      <c r="D388" s="218"/>
      <c r="E388" s="218"/>
      <c r="F388" s="54" t="s">
        <v>47</v>
      </c>
      <c r="G388" s="54"/>
      <c r="H388" s="218">
        <v>19</v>
      </c>
      <c r="I388" s="218"/>
      <c r="J388" s="218">
        <v>14</v>
      </c>
      <c r="K388" s="218"/>
      <c r="L388" s="330">
        <f>J388/H388*100</f>
        <v>73.68421052631578</v>
      </c>
      <c r="O388" s="331"/>
    </row>
    <row r="389" spans="1:15" s="290" customFormat="1" ht="15.75" customHeight="1" x14ac:dyDescent="0.2">
      <c r="A389" s="328"/>
      <c r="B389" s="173" t="s">
        <v>219</v>
      </c>
      <c r="C389" s="174"/>
      <c r="D389" s="174"/>
      <c r="E389" s="175"/>
      <c r="F389" s="256" t="s">
        <v>47</v>
      </c>
      <c r="G389" s="332"/>
      <c r="H389" s="173">
        <v>492</v>
      </c>
      <c r="I389" s="174"/>
      <c r="J389" s="173">
        <v>460</v>
      </c>
      <c r="K389" s="174"/>
      <c r="L389" s="330">
        <f t="shared" si="9"/>
        <v>93.495934959349597</v>
      </c>
      <c r="O389" s="331"/>
    </row>
    <row r="390" spans="1:15" s="290" customFormat="1" ht="18.75" customHeight="1" x14ac:dyDescent="0.2">
      <c r="A390" s="328"/>
      <c r="B390" s="173" t="s">
        <v>212</v>
      </c>
      <c r="C390" s="174"/>
      <c r="D390" s="174"/>
      <c r="E390" s="175"/>
      <c r="F390" s="256" t="s">
        <v>47</v>
      </c>
      <c r="G390" s="332"/>
      <c r="H390" s="173">
        <v>155</v>
      </c>
      <c r="I390" s="174"/>
      <c r="J390" s="173">
        <v>151</v>
      </c>
      <c r="K390" s="174"/>
      <c r="L390" s="330">
        <f t="shared" si="9"/>
        <v>97.41935483870968</v>
      </c>
      <c r="O390" s="331"/>
    </row>
    <row r="391" spans="1:15" ht="18.95" customHeight="1" x14ac:dyDescent="0.2">
      <c r="A391" s="46">
        <v>4</v>
      </c>
      <c r="B391" s="163" t="s">
        <v>220</v>
      </c>
      <c r="C391" s="164"/>
      <c r="D391" s="164"/>
      <c r="E391" s="165"/>
      <c r="F391" s="71"/>
      <c r="G391" s="71"/>
      <c r="H391" s="333"/>
      <c r="I391" s="334"/>
      <c r="J391" s="333"/>
      <c r="K391" s="334"/>
      <c r="L391" s="335"/>
      <c r="O391" s="331"/>
    </row>
    <row r="392" spans="1:15" s="290" customFormat="1" ht="16.5" customHeight="1" x14ac:dyDescent="0.2">
      <c r="A392" s="328"/>
      <c r="B392" s="173" t="s">
        <v>221</v>
      </c>
      <c r="C392" s="174"/>
      <c r="D392" s="174"/>
      <c r="E392" s="175"/>
      <c r="F392" s="256" t="s">
        <v>47</v>
      </c>
      <c r="G392" s="332"/>
      <c r="H392" s="173" t="s">
        <v>222</v>
      </c>
      <c r="I392" s="174"/>
      <c r="J392" s="173" t="s">
        <v>222</v>
      </c>
      <c r="K392" s="174"/>
      <c r="L392" s="330" t="s">
        <v>223</v>
      </c>
      <c r="O392" s="331"/>
    </row>
    <row r="393" spans="1:15" s="290" customFormat="1" ht="15.75" customHeight="1" x14ac:dyDescent="0.2">
      <c r="A393" s="328"/>
      <c r="B393" s="173" t="s">
        <v>224</v>
      </c>
      <c r="C393" s="174"/>
      <c r="D393" s="174"/>
      <c r="E393" s="175"/>
      <c r="F393" s="256" t="s">
        <v>47</v>
      </c>
      <c r="G393" s="332"/>
      <c r="H393" s="173" t="s">
        <v>225</v>
      </c>
      <c r="I393" s="174"/>
      <c r="J393" s="173" t="s">
        <v>225</v>
      </c>
      <c r="K393" s="174"/>
      <c r="L393" s="330" t="s">
        <v>223</v>
      </c>
      <c r="O393" s="331"/>
    </row>
    <row r="394" spans="1:15" s="290" customFormat="1" ht="16.5" customHeight="1" x14ac:dyDescent="0.2">
      <c r="A394" s="328"/>
      <c r="B394" s="173" t="s">
        <v>226</v>
      </c>
      <c r="C394" s="174"/>
      <c r="D394" s="174"/>
      <c r="E394" s="175"/>
      <c r="F394" s="256" t="s">
        <v>47</v>
      </c>
      <c r="G394" s="332"/>
      <c r="H394" s="173" t="s">
        <v>227</v>
      </c>
      <c r="I394" s="174"/>
      <c r="J394" s="173" t="s">
        <v>227</v>
      </c>
      <c r="K394" s="174"/>
      <c r="L394" s="330" t="s">
        <v>223</v>
      </c>
      <c r="O394" s="331"/>
    </row>
    <row r="395" spans="1:15" s="290" customFormat="1" ht="17.25" customHeight="1" x14ac:dyDescent="0.2">
      <c r="A395" s="328"/>
      <c r="B395" s="173" t="s">
        <v>228</v>
      </c>
      <c r="C395" s="174"/>
      <c r="D395" s="174"/>
      <c r="E395" s="175"/>
      <c r="F395" s="256" t="s">
        <v>47</v>
      </c>
      <c r="G395" s="332"/>
      <c r="H395" s="173" t="s">
        <v>229</v>
      </c>
      <c r="I395" s="174"/>
      <c r="J395" s="173" t="s">
        <v>229</v>
      </c>
      <c r="K395" s="174"/>
      <c r="L395" s="330" t="s">
        <v>223</v>
      </c>
      <c r="O395" s="331"/>
    </row>
    <row r="396" spans="1:15" ht="33.75" customHeight="1" x14ac:dyDescent="0.2">
      <c r="A396" s="46">
        <v>5</v>
      </c>
      <c r="B396" s="163" t="s">
        <v>230</v>
      </c>
      <c r="C396" s="164"/>
      <c r="D396" s="164"/>
      <c r="E396" s="165"/>
      <c r="F396" s="160" t="s">
        <v>47</v>
      </c>
      <c r="G396" s="161"/>
      <c r="H396" s="336">
        <v>500</v>
      </c>
      <c r="I396" s="337"/>
      <c r="J396" s="336">
        <v>453</v>
      </c>
      <c r="K396" s="337"/>
      <c r="L396" s="325">
        <f>J396/H396*100</f>
        <v>90.600000000000009</v>
      </c>
      <c r="O396" s="331"/>
    </row>
    <row r="397" spans="1:15" s="290" customFormat="1" ht="20.25" customHeight="1" x14ac:dyDescent="0.2">
      <c r="A397" s="328"/>
      <c r="B397" s="173" t="s">
        <v>231</v>
      </c>
      <c r="C397" s="174"/>
      <c r="D397" s="174"/>
      <c r="E397" s="175"/>
      <c r="F397" s="256" t="s">
        <v>47</v>
      </c>
      <c r="G397" s="332"/>
      <c r="H397" s="173">
        <v>500</v>
      </c>
      <c r="I397" s="174"/>
      <c r="J397" s="173">
        <v>453</v>
      </c>
      <c r="K397" s="174"/>
      <c r="L397" s="330">
        <f>J397/H397*100</f>
        <v>90.600000000000009</v>
      </c>
      <c r="O397" s="331"/>
    </row>
    <row r="398" spans="1:15" s="290" customFormat="1" ht="17.25" customHeight="1" x14ac:dyDescent="0.2">
      <c r="A398" s="328"/>
      <c r="B398" s="173" t="s">
        <v>232</v>
      </c>
      <c r="C398" s="174"/>
      <c r="D398" s="174"/>
      <c r="E398" s="175"/>
      <c r="F398" s="256" t="s">
        <v>47</v>
      </c>
      <c r="G398" s="332"/>
      <c r="H398" s="173">
        <v>0</v>
      </c>
      <c r="I398" s="174"/>
      <c r="J398" s="173">
        <v>0</v>
      </c>
      <c r="K398" s="174"/>
      <c r="L398" s="330" t="s">
        <v>57</v>
      </c>
      <c r="O398" s="331"/>
    </row>
    <row r="399" spans="1:15" ht="31.5" customHeight="1" x14ac:dyDescent="0.2">
      <c r="A399" s="46">
        <v>6</v>
      </c>
      <c r="B399" s="163" t="s">
        <v>233</v>
      </c>
      <c r="C399" s="164"/>
      <c r="D399" s="164"/>
      <c r="E399" s="165"/>
      <c r="F399" s="160" t="s">
        <v>234</v>
      </c>
      <c r="G399" s="161"/>
      <c r="H399" s="336">
        <f>H400+H401+H402+H403</f>
        <v>29</v>
      </c>
      <c r="I399" s="337"/>
      <c r="J399" s="336">
        <f>J400+J401+J402+J403</f>
        <v>20</v>
      </c>
      <c r="K399" s="337"/>
      <c r="L399" s="325">
        <f t="shared" ref="L399:L410" si="10">J399/H399*100</f>
        <v>68.965517241379317</v>
      </c>
      <c r="O399" s="331"/>
    </row>
    <row r="400" spans="1:15" s="290" customFormat="1" ht="19.5" customHeight="1" x14ac:dyDescent="0.2">
      <c r="A400" s="328"/>
      <c r="B400" s="173" t="s">
        <v>235</v>
      </c>
      <c r="C400" s="174"/>
      <c r="D400" s="174"/>
      <c r="E400" s="175"/>
      <c r="F400" s="256" t="s">
        <v>234</v>
      </c>
      <c r="G400" s="332"/>
      <c r="H400" s="173">
        <v>18</v>
      </c>
      <c r="I400" s="174"/>
      <c r="J400" s="173">
        <v>15</v>
      </c>
      <c r="K400" s="174"/>
      <c r="L400" s="330">
        <f t="shared" si="10"/>
        <v>83.333333333333343</v>
      </c>
      <c r="O400" s="331"/>
    </row>
    <row r="401" spans="1:15" s="290" customFormat="1" ht="20.25" customHeight="1" x14ac:dyDescent="0.2">
      <c r="A401" s="328"/>
      <c r="B401" s="173" t="s">
        <v>210</v>
      </c>
      <c r="C401" s="174"/>
      <c r="D401" s="174"/>
      <c r="E401" s="175"/>
      <c r="F401" s="256" t="s">
        <v>234</v>
      </c>
      <c r="G401" s="332"/>
      <c r="H401" s="173">
        <v>0</v>
      </c>
      <c r="I401" s="174"/>
      <c r="J401" s="173">
        <v>0</v>
      </c>
      <c r="K401" s="174"/>
      <c r="L401" s="330" t="s">
        <v>57</v>
      </c>
      <c r="O401" s="331"/>
    </row>
    <row r="402" spans="1:15" s="290" customFormat="1" ht="18" customHeight="1" x14ac:dyDescent="0.2">
      <c r="A402" s="328"/>
      <c r="B402" s="173" t="s">
        <v>236</v>
      </c>
      <c r="C402" s="174"/>
      <c r="D402" s="174"/>
      <c r="E402" s="175"/>
      <c r="F402" s="256" t="s">
        <v>234</v>
      </c>
      <c r="G402" s="332"/>
      <c r="H402" s="173">
        <v>9</v>
      </c>
      <c r="I402" s="174"/>
      <c r="J402" s="173">
        <v>4</v>
      </c>
      <c r="K402" s="174"/>
      <c r="L402" s="330">
        <f>J402/H402*100</f>
        <v>44.444444444444443</v>
      </c>
      <c r="O402" s="331"/>
    </row>
    <row r="403" spans="1:15" s="290" customFormat="1" ht="19.5" customHeight="1" x14ac:dyDescent="0.2">
      <c r="A403" s="328"/>
      <c r="B403" s="173" t="s">
        <v>237</v>
      </c>
      <c r="C403" s="174"/>
      <c r="D403" s="174"/>
      <c r="E403" s="175"/>
      <c r="F403" s="256" t="s">
        <v>234</v>
      </c>
      <c r="G403" s="332"/>
      <c r="H403" s="173">
        <v>2</v>
      </c>
      <c r="I403" s="174"/>
      <c r="J403" s="173">
        <v>1</v>
      </c>
      <c r="K403" s="174"/>
      <c r="L403" s="330">
        <f t="shared" si="10"/>
        <v>50</v>
      </c>
      <c r="O403" s="331"/>
    </row>
    <row r="404" spans="1:15" ht="32.25" customHeight="1" x14ac:dyDescent="0.2">
      <c r="A404" s="46">
        <v>7</v>
      </c>
      <c r="B404" s="163" t="s">
        <v>238</v>
      </c>
      <c r="C404" s="164"/>
      <c r="D404" s="164"/>
      <c r="E404" s="165"/>
      <c r="F404" s="160" t="s">
        <v>234</v>
      </c>
      <c r="G404" s="161"/>
      <c r="H404" s="336">
        <f>H405+H406+H407+H408</f>
        <v>97</v>
      </c>
      <c r="I404" s="338"/>
      <c r="J404" s="336">
        <f>J405+J406+J407+J408</f>
        <v>102</v>
      </c>
      <c r="K404" s="338"/>
      <c r="L404" s="325">
        <f t="shared" si="10"/>
        <v>105.15463917525774</v>
      </c>
      <c r="O404" s="331"/>
    </row>
    <row r="405" spans="1:15" s="290" customFormat="1" ht="16.5" customHeight="1" x14ac:dyDescent="0.2">
      <c r="A405" s="328"/>
      <c r="B405" s="173" t="s">
        <v>216</v>
      </c>
      <c r="C405" s="174"/>
      <c r="D405" s="174"/>
      <c r="E405" s="175"/>
      <c r="F405" s="256" t="s">
        <v>234</v>
      </c>
      <c r="G405" s="332"/>
      <c r="H405" s="173">
        <v>65</v>
      </c>
      <c r="I405" s="174"/>
      <c r="J405" s="173">
        <v>67</v>
      </c>
      <c r="K405" s="174"/>
      <c r="L405" s="330">
        <f t="shared" si="10"/>
        <v>103.07692307692307</v>
      </c>
      <c r="O405" s="331"/>
    </row>
    <row r="406" spans="1:15" s="290" customFormat="1" ht="18.75" customHeight="1" x14ac:dyDescent="0.2">
      <c r="A406" s="328"/>
      <c r="B406" s="173" t="s">
        <v>239</v>
      </c>
      <c r="C406" s="174"/>
      <c r="D406" s="174"/>
      <c r="E406" s="175"/>
      <c r="F406" s="256" t="s">
        <v>234</v>
      </c>
      <c r="G406" s="332"/>
      <c r="H406" s="173">
        <v>2</v>
      </c>
      <c r="I406" s="174"/>
      <c r="J406" s="173">
        <v>1</v>
      </c>
      <c r="K406" s="174"/>
      <c r="L406" s="330">
        <f t="shared" si="10"/>
        <v>50</v>
      </c>
      <c r="O406" s="331"/>
    </row>
    <row r="407" spans="1:15" s="290" customFormat="1" ht="19.5" customHeight="1" x14ac:dyDescent="0.2">
      <c r="A407" s="328"/>
      <c r="B407" s="173" t="s">
        <v>240</v>
      </c>
      <c r="C407" s="174"/>
      <c r="D407" s="174"/>
      <c r="E407" s="175"/>
      <c r="F407" s="256" t="s">
        <v>234</v>
      </c>
      <c r="G407" s="332"/>
      <c r="H407" s="173">
        <v>22</v>
      </c>
      <c r="I407" s="174"/>
      <c r="J407" s="173">
        <v>25</v>
      </c>
      <c r="K407" s="174"/>
      <c r="L407" s="330">
        <f t="shared" si="10"/>
        <v>113.63636363636364</v>
      </c>
      <c r="O407" s="331"/>
    </row>
    <row r="408" spans="1:15" s="290" customFormat="1" ht="18.95" customHeight="1" x14ac:dyDescent="0.2">
      <c r="A408" s="328"/>
      <c r="B408" s="173" t="s">
        <v>241</v>
      </c>
      <c r="C408" s="174"/>
      <c r="D408" s="174"/>
      <c r="E408" s="175"/>
      <c r="F408" s="256" t="s">
        <v>234</v>
      </c>
      <c r="G408" s="332"/>
      <c r="H408" s="173">
        <v>8</v>
      </c>
      <c r="I408" s="174"/>
      <c r="J408" s="173">
        <v>9</v>
      </c>
      <c r="K408" s="174"/>
      <c r="L408" s="330">
        <f t="shared" si="10"/>
        <v>112.5</v>
      </c>
      <c r="O408" s="331"/>
    </row>
    <row r="409" spans="1:15" ht="33" customHeight="1" x14ac:dyDescent="0.2">
      <c r="A409" s="46">
        <v>8</v>
      </c>
      <c r="B409" s="163" t="s">
        <v>242</v>
      </c>
      <c r="C409" s="164"/>
      <c r="D409" s="164"/>
      <c r="E409" s="165"/>
      <c r="F409" s="71" t="s">
        <v>168</v>
      </c>
      <c r="G409" s="71"/>
      <c r="H409" s="339">
        <v>28900.16</v>
      </c>
      <c r="I409" s="340"/>
      <c r="J409" s="339">
        <v>29190.9</v>
      </c>
      <c r="K409" s="340"/>
      <c r="L409" s="325">
        <f t="shared" si="10"/>
        <v>101.00601519161141</v>
      </c>
      <c r="O409" s="331"/>
    </row>
    <row r="410" spans="1:15" ht="36.75" customHeight="1" x14ac:dyDescent="0.2">
      <c r="A410" s="46">
        <v>9</v>
      </c>
      <c r="B410" s="341" t="s">
        <v>243</v>
      </c>
      <c r="C410" s="342"/>
      <c r="D410" s="342"/>
      <c r="E410" s="343"/>
      <c r="F410" s="71" t="s">
        <v>168</v>
      </c>
      <c r="G410" s="71"/>
      <c r="H410" s="339">
        <v>1736.48</v>
      </c>
      <c r="I410" s="340"/>
      <c r="J410" s="339">
        <v>1685.84</v>
      </c>
      <c r="K410" s="340"/>
      <c r="L410" s="325">
        <f t="shared" si="10"/>
        <v>97.083755643600838</v>
      </c>
      <c r="O410" s="331"/>
    </row>
    <row r="411" spans="1:15" ht="33.75" customHeight="1" x14ac:dyDescent="0.2">
      <c r="A411" s="46">
        <v>10</v>
      </c>
      <c r="B411" s="163" t="s">
        <v>244</v>
      </c>
      <c r="C411" s="164"/>
      <c r="D411" s="164"/>
      <c r="E411" s="165"/>
      <c r="F411" s="71" t="s">
        <v>168</v>
      </c>
      <c r="G411" s="71"/>
      <c r="H411" s="344" t="s">
        <v>245</v>
      </c>
      <c r="I411" s="344"/>
      <c r="J411" s="344" t="s">
        <v>245</v>
      </c>
      <c r="K411" s="344"/>
      <c r="L411" s="325" t="s">
        <v>57</v>
      </c>
      <c r="O411" s="331"/>
    </row>
    <row r="412" spans="1:15" ht="20.25" customHeight="1" x14ac:dyDescent="0.2">
      <c r="A412" s="345" t="s">
        <v>246</v>
      </c>
      <c r="B412" s="346"/>
      <c r="C412" s="346"/>
      <c r="D412" s="346"/>
      <c r="E412" s="346"/>
      <c r="F412" s="346"/>
      <c r="G412" s="346"/>
      <c r="H412" s="346"/>
      <c r="I412" s="346"/>
      <c r="J412" s="346"/>
      <c r="K412" s="346"/>
      <c r="L412" s="347"/>
      <c r="O412" s="331"/>
    </row>
    <row r="413" spans="1:15" ht="18" customHeight="1" x14ac:dyDescent="0.2">
      <c r="A413" s="46">
        <v>1</v>
      </c>
      <c r="B413" s="163" t="s">
        <v>247</v>
      </c>
      <c r="C413" s="164"/>
      <c r="D413" s="164"/>
      <c r="E413" s="165"/>
      <c r="F413" s="160" t="s">
        <v>188</v>
      </c>
      <c r="G413" s="161"/>
      <c r="H413" s="336">
        <f>H414+H419+H424</f>
        <v>25</v>
      </c>
      <c r="I413" s="337"/>
      <c r="J413" s="336">
        <f>J414+J419+J424</f>
        <v>22</v>
      </c>
      <c r="K413" s="337"/>
      <c r="L413" s="335">
        <f>J413/H413*100</f>
        <v>88</v>
      </c>
      <c r="O413" s="331"/>
    </row>
    <row r="414" spans="1:15" ht="17.100000000000001" customHeight="1" x14ac:dyDescent="0.2">
      <c r="A414" s="348" t="s">
        <v>33</v>
      </c>
      <c r="B414" s="349" t="s">
        <v>248</v>
      </c>
      <c r="C414" s="350"/>
      <c r="D414" s="350"/>
      <c r="E414" s="351"/>
      <c r="F414" s="352" t="s">
        <v>188</v>
      </c>
      <c r="G414" s="353"/>
      <c r="H414" s="333">
        <f>H415+H416+H417+H418</f>
        <v>8</v>
      </c>
      <c r="I414" s="354"/>
      <c r="J414" s="333">
        <f>J415+J416+J417+J418</f>
        <v>5</v>
      </c>
      <c r="K414" s="354"/>
      <c r="L414" s="335">
        <f>J414/H414*100</f>
        <v>62.5</v>
      </c>
      <c r="O414" s="331"/>
    </row>
    <row r="415" spans="1:15" s="290" customFormat="1" ht="18.75" customHeight="1" x14ac:dyDescent="0.2">
      <c r="A415" s="328"/>
      <c r="B415" s="173" t="s">
        <v>216</v>
      </c>
      <c r="C415" s="174"/>
      <c r="D415" s="174"/>
      <c r="E415" s="175"/>
      <c r="F415" s="256" t="s">
        <v>188</v>
      </c>
      <c r="G415" s="332"/>
      <c r="H415" s="173">
        <v>0</v>
      </c>
      <c r="I415" s="175"/>
      <c r="J415" s="173">
        <v>0</v>
      </c>
      <c r="K415" s="175"/>
      <c r="L415" s="330" t="s">
        <v>57</v>
      </c>
      <c r="O415" s="331"/>
    </row>
    <row r="416" spans="1:15" s="290" customFormat="1" ht="19.5" customHeight="1" x14ac:dyDescent="0.2">
      <c r="A416" s="328"/>
      <c r="B416" s="173" t="s">
        <v>210</v>
      </c>
      <c r="C416" s="174"/>
      <c r="D416" s="174"/>
      <c r="E416" s="175"/>
      <c r="F416" s="256" t="s">
        <v>188</v>
      </c>
      <c r="G416" s="332"/>
      <c r="H416" s="173">
        <v>0</v>
      </c>
      <c r="I416" s="175"/>
      <c r="J416" s="173">
        <v>0</v>
      </c>
      <c r="K416" s="175"/>
      <c r="L416" s="330" t="s">
        <v>57</v>
      </c>
      <c r="O416" s="331"/>
    </row>
    <row r="417" spans="1:15" s="290" customFormat="1" ht="20.25" customHeight="1" x14ac:dyDescent="0.2">
      <c r="A417" s="328"/>
      <c r="B417" s="173" t="s">
        <v>211</v>
      </c>
      <c r="C417" s="174"/>
      <c r="D417" s="174"/>
      <c r="E417" s="175"/>
      <c r="F417" s="256" t="s">
        <v>188</v>
      </c>
      <c r="G417" s="332"/>
      <c r="H417" s="173">
        <v>6</v>
      </c>
      <c r="I417" s="175"/>
      <c r="J417" s="173">
        <v>4</v>
      </c>
      <c r="K417" s="175"/>
      <c r="L417" s="330">
        <f>J417/H417*100</f>
        <v>66.666666666666657</v>
      </c>
      <c r="O417" s="331"/>
    </row>
    <row r="418" spans="1:15" s="290" customFormat="1" ht="18.75" customHeight="1" x14ac:dyDescent="0.2">
      <c r="A418" s="328"/>
      <c r="B418" s="173" t="s">
        <v>249</v>
      </c>
      <c r="C418" s="174"/>
      <c r="D418" s="174"/>
      <c r="E418" s="175"/>
      <c r="F418" s="256" t="s">
        <v>188</v>
      </c>
      <c r="G418" s="332"/>
      <c r="H418" s="173">
        <v>2</v>
      </c>
      <c r="I418" s="175"/>
      <c r="J418" s="173">
        <v>1</v>
      </c>
      <c r="K418" s="175"/>
      <c r="L418" s="330">
        <f>J418/H418*100</f>
        <v>50</v>
      </c>
      <c r="O418" s="331"/>
    </row>
    <row r="419" spans="1:15" ht="17.100000000000001" customHeight="1" x14ac:dyDescent="0.2">
      <c r="A419" s="348" t="s">
        <v>35</v>
      </c>
      <c r="B419" s="349" t="s">
        <v>250</v>
      </c>
      <c r="C419" s="350"/>
      <c r="D419" s="350"/>
      <c r="E419" s="351"/>
      <c r="F419" s="352" t="s">
        <v>188</v>
      </c>
      <c r="G419" s="353"/>
      <c r="H419" s="333">
        <f>H420+H421+H422+H423</f>
        <v>1</v>
      </c>
      <c r="I419" s="354"/>
      <c r="J419" s="333">
        <f>J420+J421+J422+J423</f>
        <v>1</v>
      </c>
      <c r="K419" s="354"/>
      <c r="L419" s="335">
        <f>J419/H419*100</f>
        <v>100</v>
      </c>
      <c r="O419" s="331"/>
    </row>
    <row r="420" spans="1:15" s="290" customFormat="1" ht="17.100000000000001" customHeight="1" x14ac:dyDescent="0.2">
      <c r="A420" s="328"/>
      <c r="B420" s="173" t="s">
        <v>216</v>
      </c>
      <c r="C420" s="174"/>
      <c r="D420" s="174"/>
      <c r="E420" s="175"/>
      <c r="F420" s="256" t="s">
        <v>188</v>
      </c>
      <c r="G420" s="332"/>
      <c r="H420" s="173">
        <v>1</v>
      </c>
      <c r="I420" s="175"/>
      <c r="J420" s="173">
        <v>1</v>
      </c>
      <c r="K420" s="175"/>
      <c r="L420" s="330">
        <f>J420/H420*100</f>
        <v>100</v>
      </c>
      <c r="O420" s="331"/>
    </row>
    <row r="421" spans="1:15" s="290" customFormat="1" ht="17.100000000000001" customHeight="1" x14ac:dyDescent="0.2">
      <c r="A421" s="328"/>
      <c r="B421" s="173" t="s">
        <v>210</v>
      </c>
      <c r="C421" s="174"/>
      <c r="D421" s="174"/>
      <c r="E421" s="175"/>
      <c r="F421" s="256" t="s">
        <v>188</v>
      </c>
      <c r="G421" s="332"/>
      <c r="H421" s="173">
        <v>0</v>
      </c>
      <c r="I421" s="175"/>
      <c r="J421" s="173">
        <v>0</v>
      </c>
      <c r="K421" s="175"/>
      <c r="L421" s="330" t="s">
        <v>57</v>
      </c>
      <c r="O421" s="331"/>
    </row>
    <row r="422" spans="1:15" s="290" customFormat="1" ht="17.100000000000001" customHeight="1" x14ac:dyDescent="0.2">
      <c r="A422" s="328"/>
      <c r="B422" s="173" t="s">
        <v>219</v>
      </c>
      <c r="C422" s="174"/>
      <c r="D422" s="174"/>
      <c r="E422" s="175"/>
      <c r="F422" s="256" t="s">
        <v>188</v>
      </c>
      <c r="G422" s="332"/>
      <c r="H422" s="173">
        <v>0</v>
      </c>
      <c r="I422" s="175"/>
      <c r="J422" s="173">
        <v>0</v>
      </c>
      <c r="K422" s="175"/>
      <c r="L422" s="330" t="s">
        <v>57</v>
      </c>
      <c r="O422" s="331"/>
    </row>
    <row r="423" spans="1:15" s="290" customFormat="1" ht="17.100000000000001" customHeight="1" x14ac:dyDescent="0.2">
      <c r="A423" s="328"/>
      <c r="B423" s="173" t="s">
        <v>212</v>
      </c>
      <c r="C423" s="174"/>
      <c r="D423" s="174"/>
      <c r="E423" s="175"/>
      <c r="F423" s="256" t="s">
        <v>188</v>
      </c>
      <c r="G423" s="332"/>
      <c r="H423" s="173">
        <v>0</v>
      </c>
      <c r="I423" s="175"/>
      <c r="J423" s="173">
        <v>0</v>
      </c>
      <c r="K423" s="175"/>
      <c r="L423" s="330" t="s">
        <v>57</v>
      </c>
      <c r="O423" s="331"/>
    </row>
    <row r="424" spans="1:15" ht="17.100000000000001" customHeight="1" x14ac:dyDescent="0.2">
      <c r="A424" s="348" t="s">
        <v>37</v>
      </c>
      <c r="B424" s="349" t="s">
        <v>251</v>
      </c>
      <c r="C424" s="350"/>
      <c r="D424" s="350"/>
      <c r="E424" s="351"/>
      <c r="F424" s="352" t="s">
        <v>188</v>
      </c>
      <c r="G424" s="353"/>
      <c r="H424" s="333">
        <f>H425:N425+H426:N426+H427:N427+H428:N428</f>
        <v>16</v>
      </c>
      <c r="I424" s="354"/>
      <c r="J424" s="333">
        <f>J425:N425+J426:N426+J427:N427+J428:N428</f>
        <v>16</v>
      </c>
      <c r="K424" s="354"/>
      <c r="L424" s="335">
        <f t="shared" ref="L424:L429" si="11">J424/H424*100</f>
        <v>100</v>
      </c>
      <c r="O424" s="331"/>
    </row>
    <row r="425" spans="1:15" s="290" customFormat="1" ht="17.100000000000001" customHeight="1" x14ac:dyDescent="0.2">
      <c r="A425" s="328"/>
      <c r="B425" s="173" t="s">
        <v>216</v>
      </c>
      <c r="C425" s="174"/>
      <c r="D425" s="174"/>
      <c r="E425" s="175"/>
      <c r="F425" s="256" t="s">
        <v>188</v>
      </c>
      <c r="G425" s="332"/>
      <c r="H425" s="173">
        <v>8</v>
      </c>
      <c r="I425" s="175"/>
      <c r="J425" s="173">
        <v>8</v>
      </c>
      <c r="K425" s="175"/>
      <c r="L425" s="330">
        <f t="shared" si="11"/>
        <v>100</v>
      </c>
      <c r="O425" s="331"/>
    </row>
    <row r="426" spans="1:15" s="290" customFormat="1" ht="17.100000000000001" customHeight="1" x14ac:dyDescent="0.2">
      <c r="A426" s="328"/>
      <c r="B426" s="173" t="s">
        <v>210</v>
      </c>
      <c r="C426" s="174"/>
      <c r="D426" s="174"/>
      <c r="E426" s="175"/>
      <c r="F426" s="256" t="s">
        <v>188</v>
      </c>
      <c r="G426" s="332"/>
      <c r="H426" s="173">
        <v>1</v>
      </c>
      <c r="I426" s="175"/>
      <c r="J426" s="173">
        <v>1</v>
      </c>
      <c r="K426" s="175"/>
      <c r="L426" s="330">
        <f t="shared" si="11"/>
        <v>100</v>
      </c>
      <c r="O426" s="331"/>
    </row>
    <row r="427" spans="1:15" s="290" customFormat="1" ht="17.100000000000001" customHeight="1" x14ac:dyDescent="0.2">
      <c r="A427" s="328"/>
      <c r="B427" s="173" t="s">
        <v>219</v>
      </c>
      <c r="C427" s="174"/>
      <c r="D427" s="174"/>
      <c r="E427" s="175"/>
      <c r="F427" s="256" t="s">
        <v>188</v>
      </c>
      <c r="G427" s="332"/>
      <c r="H427" s="173">
        <v>4</v>
      </c>
      <c r="I427" s="175"/>
      <c r="J427" s="173">
        <v>4</v>
      </c>
      <c r="K427" s="175"/>
      <c r="L427" s="330">
        <f t="shared" si="11"/>
        <v>100</v>
      </c>
      <c r="O427" s="331"/>
    </row>
    <row r="428" spans="1:15" s="290" customFormat="1" ht="17.100000000000001" customHeight="1" x14ac:dyDescent="0.2">
      <c r="A428" s="328"/>
      <c r="B428" s="173" t="s">
        <v>212</v>
      </c>
      <c r="C428" s="174"/>
      <c r="D428" s="174"/>
      <c r="E428" s="175"/>
      <c r="F428" s="256" t="s">
        <v>188</v>
      </c>
      <c r="G428" s="332"/>
      <c r="H428" s="173">
        <v>3</v>
      </c>
      <c r="I428" s="175"/>
      <c r="J428" s="173">
        <v>3</v>
      </c>
      <c r="K428" s="175"/>
      <c r="L428" s="330">
        <f t="shared" si="11"/>
        <v>100</v>
      </c>
      <c r="O428" s="331"/>
    </row>
    <row r="429" spans="1:15" s="290" customFormat="1" ht="17.100000000000001" customHeight="1" x14ac:dyDescent="0.2">
      <c r="A429" s="348" t="s">
        <v>39</v>
      </c>
      <c r="B429" s="280" t="s">
        <v>252</v>
      </c>
      <c r="C429" s="281"/>
      <c r="D429" s="281"/>
      <c r="E429" s="282"/>
      <c r="F429" s="352" t="s">
        <v>188</v>
      </c>
      <c r="G429" s="353"/>
      <c r="H429" s="333">
        <f>H430+H431+H432+H433</f>
        <v>2</v>
      </c>
      <c r="I429" s="354"/>
      <c r="J429" s="333">
        <f>J430+J431+J432+J433</f>
        <v>2</v>
      </c>
      <c r="K429" s="354"/>
      <c r="L429" s="335">
        <f t="shared" si="11"/>
        <v>100</v>
      </c>
      <c r="O429" s="331"/>
    </row>
    <row r="430" spans="1:15" s="290" customFormat="1" ht="17.100000000000001" customHeight="1" x14ac:dyDescent="0.2">
      <c r="A430" s="328"/>
      <c r="B430" s="173" t="s">
        <v>216</v>
      </c>
      <c r="C430" s="174"/>
      <c r="D430" s="174"/>
      <c r="E430" s="175"/>
      <c r="F430" s="54" t="s">
        <v>188</v>
      </c>
      <c r="G430" s="54"/>
      <c r="H430" s="173">
        <v>0</v>
      </c>
      <c r="I430" s="175"/>
      <c r="J430" s="173">
        <v>0</v>
      </c>
      <c r="K430" s="175"/>
      <c r="L430" s="330" t="s">
        <v>57</v>
      </c>
      <c r="O430" s="331"/>
    </row>
    <row r="431" spans="1:15" s="290" customFormat="1" ht="17.100000000000001" customHeight="1" x14ac:dyDescent="0.2">
      <c r="A431" s="328"/>
      <c r="B431" s="173" t="s">
        <v>210</v>
      </c>
      <c r="C431" s="174"/>
      <c r="D431" s="174"/>
      <c r="E431" s="175"/>
      <c r="F431" s="54" t="s">
        <v>188</v>
      </c>
      <c r="G431" s="54"/>
      <c r="H431" s="173">
        <v>0</v>
      </c>
      <c r="I431" s="175"/>
      <c r="J431" s="173">
        <v>0</v>
      </c>
      <c r="K431" s="175"/>
      <c r="L431" s="330" t="s">
        <v>57</v>
      </c>
      <c r="O431" s="331"/>
    </row>
    <row r="432" spans="1:15" s="290" customFormat="1" ht="17.100000000000001" customHeight="1" x14ac:dyDescent="0.2">
      <c r="A432" s="328"/>
      <c r="B432" s="173" t="s">
        <v>219</v>
      </c>
      <c r="C432" s="174"/>
      <c r="D432" s="174"/>
      <c r="E432" s="175"/>
      <c r="F432" s="54" t="s">
        <v>188</v>
      </c>
      <c r="G432" s="54"/>
      <c r="H432" s="173">
        <v>2</v>
      </c>
      <c r="I432" s="175"/>
      <c r="J432" s="173">
        <v>2</v>
      </c>
      <c r="K432" s="175"/>
      <c r="L432" s="330">
        <f>J432/H432*100</f>
        <v>100</v>
      </c>
      <c r="O432" s="331"/>
    </row>
    <row r="433" spans="1:12" s="290" customFormat="1" ht="17.100000000000001" customHeight="1" x14ac:dyDescent="0.2">
      <c r="A433" s="328"/>
      <c r="B433" s="173" t="s">
        <v>212</v>
      </c>
      <c r="C433" s="174"/>
      <c r="D433" s="174"/>
      <c r="E433" s="175"/>
      <c r="F433" s="54" t="s">
        <v>188</v>
      </c>
      <c r="G433" s="54"/>
      <c r="H433" s="173">
        <v>0</v>
      </c>
      <c r="I433" s="175"/>
      <c r="J433" s="173">
        <v>0</v>
      </c>
      <c r="K433" s="175"/>
      <c r="L433" s="330" t="s">
        <v>57</v>
      </c>
    </row>
    <row r="434" spans="1:12" s="290" customFormat="1" ht="17.100000000000001" customHeight="1" x14ac:dyDescent="0.2">
      <c r="A434" s="348" t="s">
        <v>61</v>
      </c>
      <c r="B434" s="280" t="s">
        <v>253</v>
      </c>
      <c r="C434" s="281"/>
      <c r="D434" s="281"/>
      <c r="E434" s="282"/>
      <c r="F434" s="352" t="s">
        <v>188</v>
      </c>
      <c r="G434" s="353"/>
      <c r="H434" s="333">
        <f>H435+H436+H437+H438</f>
        <v>1</v>
      </c>
      <c r="I434" s="354"/>
      <c r="J434" s="333">
        <f>J435+J436+J437+J438</f>
        <v>2</v>
      </c>
      <c r="K434" s="354"/>
      <c r="L434" s="335" t="s">
        <v>254</v>
      </c>
    </row>
    <row r="435" spans="1:12" s="290" customFormat="1" ht="18" customHeight="1" x14ac:dyDescent="0.2">
      <c r="A435" s="328"/>
      <c r="B435" s="173" t="s">
        <v>216</v>
      </c>
      <c r="C435" s="174"/>
      <c r="D435" s="174"/>
      <c r="E435" s="175"/>
      <c r="F435" s="54" t="s">
        <v>188</v>
      </c>
      <c r="G435" s="54"/>
      <c r="H435" s="173">
        <v>1</v>
      </c>
      <c r="I435" s="175"/>
      <c r="J435" s="173">
        <v>1</v>
      </c>
      <c r="K435" s="175"/>
      <c r="L435" s="330">
        <f>J435/H435*100</f>
        <v>100</v>
      </c>
    </row>
    <row r="436" spans="1:12" s="290" customFormat="1" ht="17.25" customHeight="1" x14ac:dyDescent="0.2">
      <c r="A436" s="328"/>
      <c r="B436" s="173" t="s">
        <v>210</v>
      </c>
      <c r="C436" s="174"/>
      <c r="D436" s="174"/>
      <c r="E436" s="175"/>
      <c r="F436" s="54" t="s">
        <v>188</v>
      </c>
      <c r="G436" s="54"/>
      <c r="H436" s="173">
        <v>0</v>
      </c>
      <c r="I436" s="175"/>
      <c r="J436" s="173">
        <v>0</v>
      </c>
      <c r="K436" s="175"/>
      <c r="L436" s="330" t="s">
        <v>57</v>
      </c>
    </row>
    <row r="437" spans="1:12" s="290" customFormat="1" ht="18" customHeight="1" x14ac:dyDescent="0.2">
      <c r="A437" s="328"/>
      <c r="B437" s="173" t="s">
        <v>219</v>
      </c>
      <c r="C437" s="174"/>
      <c r="D437" s="174"/>
      <c r="E437" s="175"/>
      <c r="F437" s="54" t="s">
        <v>188</v>
      </c>
      <c r="G437" s="54"/>
      <c r="H437" s="173">
        <v>0</v>
      </c>
      <c r="I437" s="175"/>
      <c r="J437" s="173">
        <v>0</v>
      </c>
      <c r="K437" s="175"/>
      <c r="L437" s="330" t="s">
        <v>57</v>
      </c>
    </row>
    <row r="438" spans="1:12" s="290" customFormat="1" ht="21" customHeight="1" x14ac:dyDescent="0.2">
      <c r="A438" s="328"/>
      <c r="B438" s="173" t="s">
        <v>255</v>
      </c>
      <c r="C438" s="174"/>
      <c r="D438" s="174"/>
      <c r="E438" s="175"/>
      <c r="F438" s="54" t="s">
        <v>188</v>
      </c>
      <c r="G438" s="54"/>
      <c r="H438" s="173">
        <v>0</v>
      </c>
      <c r="I438" s="175"/>
      <c r="J438" s="173">
        <v>1</v>
      </c>
      <c r="K438" s="175"/>
      <c r="L438" s="330" t="s">
        <v>57</v>
      </c>
    </row>
    <row r="439" spans="1:12" ht="190.5" customHeight="1" x14ac:dyDescent="0.2">
      <c r="A439" s="355" t="s">
        <v>256</v>
      </c>
      <c r="B439" s="355"/>
      <c r="C439" s="355"/>
      <c r="D439" s="355"/>
      <c r="E439" s="355"/>
      <c r="F439" s="355"/>
      <c r="G439" s="355"/>
      <c r="H439" s="355"/>
      <c r="I439" s="355"/>
      <c r="J439" s="355"/>
      <c r="K439" s="355"/>
      <c r="L439" s="355"/>
    </row>
    <row r="440" spans="1:12" ht="44.25" customHeight="1" x14ac:dyDescent="0.2">
      <c r="A440" s="46" t="s">
        <v>26</v>
      </c>
      <c r="B440" s="47" t="s">
        <v>43</v>
      </c>
      <c r="C440" s="47"/>
      <c r="D440" s="47"/>
      <c r="E440" s="47"/>
      <c r="F440" s="71" t="s">
        <v>28</v>
      </c>
      <c r="G440" s="71"/>
      <c r="H440" s="72" t="s">
        <v>184</v>
      </c>
      <c r="I440" s="72"/>
      <c r="J440" s="72" t="s">
        <v>185</v>
      </c>
      <c r="K440" s="72"/>
      <c r="L440" s="48" t="s">
        <v>45</v>
      </c>
    </row>
    <row r="441" spans="1:12" ht="32.25" customHeight="1" x14ac:dyDescent="0.2">
      <c r="A441" s="272">
        <v>2</v>
      </c>
      <c r="B441" s="356" t="s">
        <v>257</v>
      </c>
      <c r="C441" s="357"/>
      <c r="D441" s="357"/>
      <c r="E441" s="358"/>
      <c r="F441" s="359" t="s">
        <v>47</v>
      </c>
      <c r="G441" s="360"/>
      <c r="H441" s="361">
        <v>4921</v>
      </c>
      <c r="I441" s="362"/>
      <c r="J441" s="361">
        <v>4922</v>
      </c>
      <c r="K441" s="362"/>
      <c r="L441" s="363">
        <f>J441/H441*100</f>
        <v>100.02032107295264</v>
      </c>
    </row>
    <row r="442" spans="1:12" ht="19.5" customHeight="1" x14ac:dyDescent="0.2">
      <c r="A442" s="348" t="s">
        <v>120</v>
      </c>
      <c r="B442" s="280" t="s">
        <v>258</v>
      </c>
      <c r="C442" s="281"/>
      <c r="D442" s="281"/>
      <c r="E442" s="282"/>
      <c r="F442" s="352" t="s">
        <v>47</v>
      </c>
      <c r="G442" s="353"/>
      <c r="H442" s="364">
        <v>151</v>
      </c>
      <c r="I442" s="365"/>
      <c r="J442" s="364">
        <f>J443+J444+J445+J446</f>
        <v>132</v>
      </c>
      <c r="K442" s="365"/>
      <c r="L442" s="135">
        <f>J442/H442*100</f>
        <v>87.41721854304636</v>
      </c>
    </row>
    <row r="443" spans="1:12" ht="15.75" x14ac:dyDescent="0.2">
      <c r="A443" s="366"/>
      <c r="B443" s="173" t="s">
        <v>216</v>
      </c>
      <c r="C443" s="174"/>
      <c r="D443" s="174"/>
      <c r="E443" s="175"/>
      <c r="F443" s="256" t="s">
        <v>47</v>
      </c>
      <c r="G443" s="332"/>
      <c r="H443" s="367">
        <v>0</v>
      </c>
      <c r="I443" s="368"/>
      <c r="J443" s="367">
        <v>0</v>
      </c>
      <c r="K443" s="368"/>
      <c r="L443" s="330" t="s">
        <v>57</v>
      </c>
    </row>
    <row r="444" spans="1:12" ht="15.75" x14ac:dyDescent="0.2">
      <c r="A444" s="366"/>
      <c r="B444" s="173" t="s">
        <v>210</v>
      </c>
      <c r="C444" s="174"/>
      <c r="D444" s="174"/>
      <c r="E444" s="175"/>
      <c r="F444" s="256" t="s">
        <v>47</v>
      </c>
      <c r="G444" s="332"/>
      <c r="H444" s="367">
        <v>0</v>
      </c>
      <c r="I444" s="369"/>
      <c r="J444" s="367">
        <v>0</v>
      </c>
      <c r="K444" s="369"/>
      <c r="L444" s="330" t="s">
        <v>57</v>
      </c>
    </row>
    <row r="445" spans="1:12" ht="18" customHeight="1" x14ac:dyDescent="0.2">
      <c r="A445" s="366"/>
      <c r="B445" s="173" t="s">
        <v>211</v>
      </c>
      <c r="C445" s="174"/>
      <c r="D445" s="174"/>
      <c r="E445" s="175"/>
      <c r="F445" s="256" t="s">
        <v>47</v>
      </c>
      <c r="G445" s="332"/>
      <c r="H445" s="367">
        <v>125</v>
      </c>
      <c r="I445" s="369"/>
      <c r="J445" s="367">
        <v>112</v>
      </c>
      <c r="K445" s="369"/>
      <c r="L445" s="330">
        <f>J445/H445*100</f>
        <v>89.600000000000009</v>
      </c>
    </row>
    <row r="446" spans="1:12" ht="20.25" customHeight="1" x14ac:dyDescent="0.2">
      <c r="A446" s="366"/>
      <c r="B446" s="173" t="s">
        <v>249</v>
      </c>
      <c r="C446" s="174"/>
      <c r="D446" s="174"/>
      <c r="E446" s="175"/>
      <c r="F446" s="256" t="s">
        <v>47</v>
      </c>
      <c r="G446" s="332"/>
      <c r="H446" s="367">
        <v>26</v>
      </c>
      <c r="I446" s="369"/>
      <c r="J446" s="367">
        <v>20</v>
      </c>
      <c r="K446" s="369"/>
      <c r="L446" s="330">
        <f>J446/H446*100</f>
        <v>76.923076923076934</v>
      </c>
    </row>
    <row r="447" spans="1:12" ht="20.25" customHeight="1" x14ac:dyDescent="0.2">
      <c r="A447" s="348" t="s">
        <v>123</v>
      </c>
      <c r="B447" s="280" t="s">
        <v>259</v>
      </c>
      <c r="C447" s="281"/>
      <c r="D447" s="281"/>
      <c r="E447" s="282"/>
      <c r="F447" s="352" t="s">
        <v>47</v>
      </c>
      <c r="G447" s="353"/>
      <c r="H447" s="137">
        <v>37</v>
      </c>
      <c r="I447" s="370"/>
      <c r="J447" s="137">
        <v>41</v>
      </c>
      <c r="K447" s="370"/>
      <c r="L447" s="335">
        <f t="shared" ref="L447" si="12">J447/H447*100</f>
        <v>110.81081081081081</v>
      </c>
    </row>
    <row r="448" spans="1:12" ht="20.25" customHeight="1" x14ac:dyDescent="0.2">
      <c r="A448" s="328"/>
      <c r="B448" s="173" t="s">
        <v>260</v>
      </c>
      <c r="C448" s="174"/>
      <c r="D448" s="174"/>
      <c r="E448" s="175"/>
      <c r="F448" s="256" t="s">
        <v>47</v>
      </c>
      <c r="G448" s="332"/>
      <c r="H448" s="367">
        <v>37</v>
      </c>
      <c r="I448" s="369"/>
      <c r="J448" s="367">
        <v>41</v>
      </c>
      <c r="K448" s="369"/>
      <c r="L448" s="330">
        <f>J448/H448*100</f>
        <v>110.81081081081081</v>
      </c>
    </row>
    <row r="449" spans="1:12" ht="17.25" customHeight="1" x14ac:dyDescent="0.2">
      <c r="A449" s="328"/>
      <c r="B449" s="173" t="s">
        <v>210</v>
      </c>
      <c r="C449" s="174"/>
      <c r="D449" s="174"/>
      <c r="E449" s="175"/>
      <c r="F449" s="256" t="s">
        <v>47</v>
      </c>
      <c r="G449" s="332"/>
      <c r="H449" s="367">
        <v>0</v>
      </c>
      <c r="I449" s="369"/>
      <c r="J449" s="367">
        <v>0</v>
      </c>
      <c r="K449" s="369"/>
      <c r="L449" s="335" t="s">
        <v>57</v>
      </c>
    </row>
    <row r="450" spans="1:12" ht="15.75" x14ac:dyDescent="0.2">
      <c r="A450" s="328"/>
      <c r="B450" s="173" t="s">
        <v>219</v>
      </c>
      <c r="C450" s="174"/>
      <c r="D450" s="174"/>
      <c r="E450" s="175"/>
      <c r="F450" s="256" t="s">
        <v>47</v>
      </c>
      <c r="G450" s="332"/>
      <c r="H450" s="367">
        <v>0</v>
      </c>
      <c r="I450" s="369"/>
      <c r="J450" s="367">
        <v>0</v>
      </c>
      <c r="K450" s="369"/>
      <c r="L450" s="335" t="s">
        <v>57</v>
      </c>
    </row>
    <row r="451" spans="1:12" ht="18" customHeight="1" x14ac:dyDescent="0.2">
      <c r="A451" s="328"/>
      <c r="B451" s="173" t="s">
        <v>212</v>
      </c>
      <c r="C451" s="174"/>
      <c r="D451" s="174"/>
      <c r="E451" s="175"/>
      <c r="F451" s="256" t="s">
        <v>47</v>
      </c>
      <c r="G451" s="332"/>
      <c r="H451" s="289">
        <v>0</v>
      </c>
      <c r="I451" s="289"/>
      <c r="J451" s="289">
        <v>0</v>
      </c>
      <c r="K451" s="289"/>
      <c r="L451" s="335" t="s">
        <v>57</v>
      </c>
    </row>
    <row r="452" spans="1:12" ht="20.100000000000001" customHeight="1" x14ac:dyDescent="0.2">
      <c r="A452" s="348" t="s">
        <v>126</v>
      </c>
      <c r="B452" s="280" t="s">
        <v>261</v>
      </c>
      <c r="C452" s="281"/>
      <c r="D452" s="281"/>
      <c r="E452" s="282"/>
      <c r="F452" s="352" t="s">
        <v>47</v>
      </c>
      <c r="G452" s="353"/>
      <c r="H452" s="137">
        <v>4696</v>
      </c>
      <c r="I452" s="138"/>
      <c r="J452" s="137">
        <v>4721</v>
      </c>
      <c r="K452" s="138"/>
      <c r="L452" s="335">
        <f t="shared" ref="L452:L457" si="13">J452/H452*100</f>
        <v>100.53236797274276</v>
      </c>
    </row>
    <row r="453" spans="1:12" s="290" customFormat="1" ht="18" customHeight="1" x14ac:dyDescent="0.2">
      <c r="A453" s="371"/>
      <c r="B453" s="173" t="s">
        <v>216</v>
      </c>
      <c r="C453" s="174"/>
      <c r="D453" s="174"/>
      <c r="E453" s="175"/>
      <c r="F453" s="256" t="s">
        <v>47</v>
      </c>
      <c r="G453" s="332"/>
      <c r="H453" s="367">
        <v>3234</v>
      </c>
      <c r="I453" s="369"/>
      <c r="J453" s="367">
        <v>3256</v>
      </c>
      <c r="K453" s="369"/>
      <c r="L453" s="330">
        <f t="shared" si="13"/>
        <v>100.68027210884354</v>
      </c>
    </row>
    <row r="454" spans="1:12" s="290" customFormat="1" ht="18" customHeight="1" x14ac:dyDescent="0.2">
      <c r="A454" s="371"/>
      <c r="B454" s="173" t="s">
        <v>210</v>
      </c>
      <c r="C454" s="174"/>
      <c r="D454" s="174"/>
      <c r="E454" s="175"/>
      <c r="F454" s="256" t="s">
        <v>47</v>
      </c>
      <c r="G454" s="332"/>
      <c r="H454" s="367">
        <v>36</v>
      </c>
      <c r="I454" s="369"/>
      <c r="J454" s="367">
        <v>35</v>
      </c>
      <c r="K454" s="369"/>
      <c r="L454" s="330">
        <f t="shared" si="13"/>
        <v>97.222222222222214</v>
      </c>
    </row>
    <row r="455" spans="1:12" s="290" customFormat="1" ht="16.5" customHeight="1" x14ac:dyDescent="0.2">
      <c r="A455" s="371"/>
      <c r="B455" s="173" t="s">
        <v>219</v>
      </c>
      <c r="C455" s="174"/>
      <c r="D455" s="174"/>
      <c r="E455" s="175"/>
      <c r="F455" s="256" t="s">
        <v>47</v>
      </c>
      <c r="G455" s="332"/>
      <c r="H455" s="367">
        <v>760</v>
      </c>
      <c r="I455" s="369"/>
      <c r="J455" s="367">
        <v>763</v>
      </c>
      <c r="K455" s="369"/>
      <c r="L455" s="330">
        <f t="shared" si="13"/>
        <v>100.39473684210527</v>
      </c>
    </row>
    <row r="456" spans="1:12" s="290" customFormat="1" ht="18" customHeight="1" x14ac:dyDescent="0.2">
      <c r="A456" s="371"/>
      <c r="B456" s="173" t="s">
        <v>212</v>
      </c>
      <c r="C456" s="174"/>
      <c r="D456" s="174"/>
      <c r="E456" s="175"/>
      <c r="F456" s="256" t="s">
        <v>47</v>
      </c>
      <c r="G456" s="332"/>
      <c r="H456" s="367">
        <v>666</v>
      </c>
      <c r="I456" s="369"/>
      <c r="J456" s="367">
        <v>667</v>
      </c>
      <c r="K456" s="369"/>
      <c r="L456" s="330">
        <f t="shared" si="13"/>
        <v>100.15015015015014</v>
      </c>
    </row>
    <row r="457" spans="1:12" ht="35.25" customHeight="1" x14ac:dyDescent="0.2">
      <c r="A457" s="372" t="s">
        <v>128</v>
      </c>
      <c r="B457" s="280" t="s">
        <v>262</v>
      </c>
      <c r="C457" s="281"/>
      <c r="D457" s="281"/>
      <c r="E457" s="282"/>
      <c r="F457" s="124" t="s">
        <v>47</v>
      </c>
      <c r="G457" s="124"/>
      <c r="H457" s="136">
        <v>20</v>
      </c>
      <c r="I457" s="136"/>
      <c r="J457" s="136">
        <v>10</v>
      </c>
      <c r="K457" s="136"/>
      <c r="L457" s="330">
        <f t="shared" si="13"/>
        <v>50</v>
      </c>
    </row>
    <row r="458" spans="1:12" s="290" customFormat="1" ht="20.100000000000001" customHeight="1" x14ac:dyDescent="0.2">
      <c r="A458" s="217"/>
      <c r="B458" s="218" t="s">
        <v>216</v>
      </c>
      <c r="C458" s="218"/>
      <c r="D458" s="218"/>
      <c r="E458" s="218"/>
      <c r="F458" s="54" t="s">
        <v>47</v>
      </c>
      <c r="G458" s="54"/>
      <c r="H458" s="289">
        <v>0</v>
      </c>
      <c r="I458" s="289"/>
      <c r="J458" s="289">
        <v>0</v>
      </c>
      <c r="K458" s="289"/>
      <c r="L458" s="330" t="s">
        <v>57</v>
      </c>
    </row>
    <row r="459" spans="1:12" s="290" customFormat="1" ht="20.100000000000001" customHeight="1" x14ac:dyDescent="0.2">
      <c r="A459" s="217"/>
      <c r="B459" s="218" t="s">
        <v>210</v>
      </c>
      <c r="C459" s="218"/>
      <c r="D459" s="218"/>
      <c r="E459" s="218"/>
      <c r="F459" s="54" t="s">
        <v>47</v>
      </c>
      <c r="G459" s="54"/>
      <c r="H459" s="289">
        <v>0</v>
      </c>
      <c r="I459" s="289"/>
      <c r="J459" s="289">
        <v>0</v>
      </c>
      <c r="K459" s="289"/>
      <c r="L459" s="330" t="s">
        <v>57</v>
      </c>
    </row>
    <row r="460" spans="1:12" s="290" customFormat="1" ht="20.100000000000001" customHeight="1" x14ac:dyDescent="0.2">
      <c r="A460" s="217"/>
      <c r="B460" s="218" t="s">
        <v>236</v>
      </c>
      <c r="C460" s="218"/>
      <c r="D460" s="218"/>
      <c r="E460" s="218"/>
      <c r="F460" s="54" t="s">
        <v>47</v>
      </c>
      <c r="G460" s="54"/>
      <c r="H460" s="289">
        <v>20</v>
      </c>
      <c r="I460" s="289"/>
      <c r="J460" s="289">
        <v>10</v>
      </c>
      <c r="K460" s="289"/>
      <c r="L460" s="330">
        <f>J460/H460*100</f>
        <v>50</v>
      </c>
    </row>
    <row r="461" spans="1:12" s="290" customFormat="1" ht="20.100000000000001" customHeight="1" x14ac:dyDescent="0.2">
      <c r="A461" s="217"/>
      <c r="B461" s="218" t="s">
        <v>212</v>
      </c>
      <c r="C461" s="218"/>
      <c r="D461" s="218"/>
      <c r="E461" s="218"/>
      <c r="F461" s="54" t="s">
        <v>47</v>
      </c>
      <c r="G461" s="54"/>
      <c r="H461" s="289">
        <v>0</v>
      </c>
      <c r="I461" s="289"/>
      <c r="J461" s="289">
        <v>0</v>
      </c>
      <c r="K461" s="289"/>
      <c r="L461" s="330" t="s">
        <v>57</v>
      </c>
    </row>
    <row r="462" spans="1:12" ht="33.75" customHeight="1" x14ac:dyDescent="0.2">
      <c r="A462" s="372" t="s">
        <v>130</v>
      </c>
      <c r="B462" s="280" t="s">
        <v>263</v>
      </c>
      <c r="C462" s="281"/>
      <c r="D462" s="281"/>
      <c r="E462" s="282"/>
      <c r="F462" s="124" t="s">
        <v>47</v>
      </c>
      <c r="G462" s="124"/>
      <c r="H462" s="136">
        <v>17</v>
      </c>
      <c r="I462" s="136"/>
      <c r="J462" s="136">
        <f>J463+J464+J465+J466</f>
        <v>18</v>
      </c>
      <c r="K462" s="136"/>
      <c r="L462" s="335">
        <f>J462/H462*100</f>
        <v>105.88235294117648</v>
      </c>
    </row>
    <row r="463" spans="1:12" s="290" customFormat="1" ht="20.100000000000001" customHeight="1" x14ac:dyDescent="0.2">
      <c r="A463" s="217"/>
      <c r="B463" s="218" t="s">
        <v>209</v>
      </c>
      <c r="C463" s="218"/>
      <c r="D463" s="218"/>
      <c r="E463" s="218"/>
      <c r="F463" s="54" t="s">
        <v>47</v>
      </c>
      <c r="G463" s="54"/>
      <c r="H463" s="289">
        <v>17</v>
      </c>
      <c r="I463" s="289"/>
      <c r="J463" s="289">
        <v>15</v>
      </c>
      <c r="K463" s="289"/>
      <c r="L463" s="330">
        <f>J463/H463*100</f>
        <v>88.235294117647058</v>
      </c>
    </row>
    <row r="464" spans="1:12" s="290" customFormat="1" ht="20.100000000000001" customHeight="1" x14ac:dyDescent="0.2">
      <c r="A464" s="217"/>
      <c r="B464" s="218" t="s">
        <v>210</v>
      </c>
      <c r="C464" s="218"/>
      <c r="D464" s="218"/>
      <c r="E464" s="218"/>
      <c r="F464" s="54" t="s">
        <v>47</v>
      </c>
      <c r="G464" s="54"/>
      <c r="H464" s="289">
        <v>0</v>
      </c>
      <c r="I464" s="289"/>
      <c r="J464" s="289">
        <v>0</v>
      </c>
      <c r="K464" s="289"/>
      <c r="L464" s="330" t="s">
        <v>57</v>
      </c>
    </row>
    <row r="465" spans="1:19" s="290" customFormat="1" ht="20.100000000000001" customHeight="1" x14ac:dyDescent="0.2">
      <c r="A465" s="217"/>
      <c r="B465" s="218" t="s">
        <v>219</v>
      </c>
      <c r="C465" s="218"/>
      <c r="D465" s="218"/>
      <c r="E465" s="218"/>
      <c r="F465" s="54" t="s">
        <v>47</v>
      </c>
      <c r="G465" s="54"/>
      <c r="H465" s="289">
        <v>0</v>
      </c>
      <c r="I465" s="289"/>
      <c r="J465" s="289">
        <v>0</v>
      </c>
      <c r="K465" s="289"/>
      <c r="L465" s="330" t="s">
        <v>57</v>
      </c>
    </row>
    <row r="466" spans="1:19" s="290" customFormat="1" ht="20.100000000000001" customHeight="1" x14ac:dyDescent="0.2">
      <c r="A466" s="217"/>
      <c r="B466" s="218" t="s">
        <v>264</v>
      </c>
      <c r="C466" s="218"/>
      <c r="D466" s="218"/>
      <c r="E466" s="218"/>
      <c r="F466" s="54" t="s">
        <v>47</v>
      </c>
      <c r="G466" s="54"/>
      <c r="H466" s="289">
        <v>0</v>
      </c>
      <c r="I466" s="289"/>
      <c r="J466" s="289">
        <v>3</v>
      </c>
      <c r="K466" s="289"/>
      <c r="L466" s="330" t="s">
        <v>57</v>
      </c>
    </row>
    <row r="467" spans="1:19" ht="24.75" customHeight="1" x14ac:dyDescent="0.2">
      <c r="A467" s="373" t="s">
        <v>6</v>
      </c>
      <c r="B467" s="341" t="s">
        <v>265</v>
      </c>
      <c r="C467" s="342"/>
      <c r="D467" s="342"/>
      <c r="E467" s="343"/>
      <c r="F467" s="160" t="s">
        <v>47</v>
      </c>
      <c r="G467" s="162"/>
      <c r="H467" s="374">
        <v>15.4</v>
      </c>
      <c r="I467" s="375"/>
      <c r="J467" s="374">
        <v>15.6</v>
      </c>
      <c r="K467" s="375"/>
      <c r="L467" s="325">
        <f>J467/H467*100</f>
        <v>101.29870129870129</v>
      </c>
    </row>
    <row r="468" spans="1:19" s="290" customFormat="1" ht="20.100000000000001" customHeight="1" x14ac:dyDescent="0.2">
      <c r="A468" s="217"/>
      <c r="B468" s="218" t="s">
        <v>266</v>
      </c>
      <c r="C468" s="218"/>
      <c r="D468" s="218"/>
      <c r="E468" s="218"/>
      <c r="F468" s="54" t="s">
        <v>47</v>
      </c>
      <c r="G468" s="54"/>
      <c r="H468" s="284">
        <v>19.899999999999999</v>
      </c>
      <c r="I468" s="284"/>
      <c r="J468" s="284">
        <v>21.2</v>
      </c>
      <c r="K468" s="284"/>
      <c r="L468" s="330">
        <f>J468/H468*100</f>
        <v>106.53266331658291</v>
      </c>
      <c r="S468" s="376"/>
    </row>
    <row r="469" spans="1:19" s="290" customFormat="1" ht="20.100000000000001" customHeight="1" x14ac:dyDescent="0.2">
      <c r="A469" s="217"/>
      <c r="B469" s="218" t="s">
        <v>267</v>
      </c>
      <c r="C469" s="218"/>
      <c r="D469" s="218"/>
      <c r="E469" s="218"/>
      <c r="F469" s="54" t="s">
        <v>47</v>
      </c>
      <c r="G469" s="54"/>
      <c r="H469" s="284">
        <v>11.1</v>
      </c>
      <c r="I469" s="284"/>
      <c r="J469" s="284">
        <v>11.2</v>
      </c>
      <c r="K469" s="284"/>
      <c r="L469" s="330">
        <f>J469/H469*100</f>
        <v>100.90090090090089</v>
      </c>
    </row>
    <row r="470" spans="1:19" ht="37.5" customHeight="1" x14ac:dyDescent="0.2">
      <c r="A470" s="377" t="s">
        <v>9</v>
      </c>
      <c r="B470" s="341" t="s">
        <v>268</v>
      </c>
      <c r="C470" s="342"/>
      <c r="D470" s="342"/>
      <c r="E470" s="343"/>
      <c r="F470" s="160" t="s">
        <v>188</v>
      </c>
      <c r="G470" s="161"/>
      <c r="H470" s="378">
        <f>H471+H472+H473+H474</f>
        <v>25</v>
      </c>
      <c r="I470" s="379"/>
      <c r="J470" s="378">
        <v>22</v>
      </c>
      <c r="K470" s="379"/>
      <c r="L470" s="325">
        <f>J470/H470*100</f>
        <v>88</v>
      </c>
    </row>
    <row r="471" spans="1:19" s="290" customFormat="1" ht="20.100000000000001" customHeight="1" x14ac:dyDescent="0.2">
      <c r="A471" s="380"/>
      <c r="B471" s="173" t="s">
        <v>216</v>
      </c>
      <c r="C471" s="174"/>
      <c r="D471" s="174"/>
      <c r="E471" s="175"/>
      <c r="F471" s="256" t="s">
        <v>188</v>
      </c>
      <c r="G471" s="332"/>
      <c r="H471" s="367">
        <v>9</v>
      </c>
      <c r="I471" s="369"/>
      <c r="J471" s="367">
        <v>9</v>
      </c>
      <c r="K471" s="369"/>
      <c r="L471" s="330">
        <f t="shared" ref="L471:L473" si="14">J471/H471*100</f>
        <v>100</v>
      </c>
    </row>
    <row r="472" spans="1:19" s="290" customFormat="1" ht="20.100000000000001" customHeight="1" x14ac:dyDescent="0.2">
      <c r="A472" s="380"/>
      <c r="B472" s="173" t="s">
        <v>210</v>
      </c>
      <c r="C472" s="174"/>
      <c r="D472" s="174"/>
      <c r="E472" s="175"/>
      <c r="F472" s="256" t="s">
        <v>188</v>
      </c>
      <c r="G472" s="332"/>
      <c r="H472" s="367">
        <v>1</v>
      </c>
      <c r="I472" s="369"/>
      <c r="J472" s="367">
        <v>1</v>
      </c>
      <c r="K472" s="369"/>
      <c r="L472" s="330">
        <f t="shared" si="14"/>
        <v>100</v>
      </c>
    </row>
    <row r="473" spans="1:19" s="290" customFormat="1" ht="20.100000000000001" customHeight="1" x14ac:dyDescent="0.2">
      <c r="A473" s="380"/>
      <c r="B473" s="173" t="s">
        <v>240</v>
      </c>
      <c r="C473" s="174"/>
      <c r="D473" s="174"/>
      <c r="E473" s="175"/>
      <c r="F473" s="256" t="s">
        <v>188</v>
      </c>
      <c r="G473" s="332"/>
      <c r="H473" s="367">
        <v>10</v>
      </c>
      <c r="I473" s="369"/>
      <c r="J473" s="367">
        <v>8</v>
      </c>
      <c r="K473" s="369"/>
      <c r="L473" s="330">
        <f t="shared" si="14"/>
        <v>80</v>
      </c>
    </row>
    <row r="474" spans="1:19" s="290" customFormat="1" ht="20.100000000000001" customHeight="1" x14ac:dyDescent="0.2">
      <c r="A474" s="381"/>
      <c r="B474" s="173" t="s">
        <v>241</v>
      </c>
      <c r="C474" s="174"/>
      <c r="D474" s="174"/>
      <c r="E474" s="175"/>
      <c r="F474" s="54" t="s">
        <v>188</v>
      </c>
      <c r="G474" s="54"/>
      <c r="H474" s="289">
        <v>5</v>
      </c>
      <c r="I474" s="289"/>
      <c r="J474" s="289">
        <v>4</v>
      </c>
      <c r="K474" s="289"/>
      <c r="L474" s="330">
        <f>J474/H474*100</f>
        <v>80</v>
      </c>
    </row>
    <row r="475" spans="1:19" ht="22.5" customHeight="1" x14ac:dyDescent="0.25">
      <c r="A475" s="359" t="s">
        <v>269</v>
      </c>
      <c r="B475" s="382"/>
      <c r="C475" s="382"/>
      <c r="D475" s="382"/>
      <c r="E475" s="382"/>
      <c r="F475" s="382"/>
      <c r="G475" s="382"/>
      <c r="H475" s="382"/>
      <c r="I475" s="382"/>
      <c r="J475" s="382"/>
      <c r="K475" s="382"/>
      <c r="L475" s="383"/>
    </row>
    <row r="476" spans="1:19" ht="21.75" customHeight="1" x14ac:dyDescent="0.25">
      <c r="A476" s="384" t="s">
        <v>270</v>
      </c>
      <c r="B476" s="341" t="s">
        <v>271</v>
      </c>
      <c r="C476" s="342"/>
      <c r="D476" s="342"/>
      <c r="E476" s="343"/>
      <c r="F476" s="359" t="s">
        <v>188</v>
      </c>
      <c r="G476" s="383"/>
      <c r="H476" s="378">
        <v>1</v>
      </c>
      <c r="I476" s="379"/>
      <c r="J476" s="378">
        <v>1</v>
      </c>
      <c r="K476" s="379"/>
      <c r="L476" s="363">
        <f>J476/H476*100</f>
        <v>100</v>
      </c>
    </row>
    <row r="477" spans="1:19" s="290" customFormat="1" ht="20.100000000000001" customHeight="1" x14ac:dyDescent="0.25">
      <c r="A477" s="385"/>
      <c r="B477" s="173" t="s">
        <v>272</v>
      </c>
      <c r="C477" s="174"/>
      <c r="D477" s="174"/>
      <c r="E477" s="175"/>
      <c r="F477" s="256" t="s">
        <v>47</v>
      </c>
      <c r="G477" s="386"/>
      <c r="H477" s="367">
        <v>107</v>
      </c>
      <c r="I477" s="368"/>
      <c r="J477" s="367">
        <v>110</v>
      </c>
      <c r="K477" s="368"/>
      <c r="L477" s="330">
        <f>J477/H477*100</f>
        <v>102.803738317757</v>
      </c>
    </row>
    <row r="478" spans="1:19" ht="22.5" customHeight="1" x14ac:dyDescent="0.2">
      <c r="A478" s="160" t="s">
        <v>273</v>
      </c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2"/>
    </row>
    <row r="479" spans="1:19" ht="24" customHeight="1" x14ac:dyDescent="0.2">
      <c r="A479" s="377" t="s">
        <v>270</v>
      </c>
      <c r="B479" s="341" t="s">
        <v>274</v>
      </c>
      <c r="C479" s="342"/>
      <c r="D479" s="342"/>
      <c r="E479" s="343"/>
      <c r="F479" s="160" t="s">
        <v>188</v>
      </c>
      <c r="G479" s="162"/>
      <c r="H479" s="378">
        <v>1</v>
      </c>
      <c r="I479" s="379"/>
      <c r="J479" s="336">
        <v>1</v>
      </c>
      <c r="K479" s="337"/>
      <c r="L479" s="387">
        <f>J479/H479*100</f>
        <v>100</v>
      </c>
    </row>
    <row r="480" spans="1:19" s="290" customFormat="1" ht="20.100000000000001" customHeight="1" x14ac:dyDescent="0.2">
      <c r="A480" s="388"/>
      <c r="B480" s="173" t="s">
        <v>272</v>
      </c>
      <c r="C480" s="174"/>
      <c r="D480" s="174"/>
      <c r="E480" s="175"/>
      <c r="F480" s="256" t="s">
        <v>47</v>
      </c>
      <c r="G480" s="332"/>
      <c r="H480" s="367">
        <v>578</v>
      </c>
      <c r="I480" s="368"/>
      <c r="J480" s="289">
        <v>576</v>
      </c>
      <c r="K480" s="289"/>
      <c r="L480" s="330">
        <f>J480/H480*100</f>
        <v>99.653979238754317</v>
      </c>
    </row>
    <row r="481" spans="1:12" ht="21" customHeight="1" x14ac:dyDescent="0.2">
      <c r="A481" s="160" t="s">
        <v>275</v>
      </c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2"/>
    </row>
    <row r="482" spans="1:12" ht="36.75" customHeight="1" x14ac:dyDescent="0.2">
      <c r="A482" s="377" t="s">
        <v>270</v>
      </c>
      <c r="B482" s="341" t="s">
        <v>276</v>
      </c>
      <c r="C482" s="342"/>
      <c r="D482" s="342"/>
      <c r="E482" s="343"/>
      <c r="F482" s="160" t="s">
        <v>188</v>
      </c>
      <c r="G482" s="161"/>
      <c r="H482" s="378">
        <v>1</v>
      </c>
      <c r="I482" s="379"/>
      <c r="J482" s="378">
        <v>1</v>
      </c>
      <c r="K482" s="379"/>
      <c r="L482" s="325">
        <f>J482/H482*100</f>
        <v>100</v>
      </c>
    </row>
    <row r="483" spans="1:12" s="290" customFormat="1" ht="20.100000000000001" customHeight="1" x14ac:dyDescent="0.2">
      <c r="A483" s="385"/>
      <c r="B483" s="173" t="s">
        <v>277</v>
      </c>
      <c r="C483" s="174"/>
      <c r="D483" s="174"/>
      <c r="E483" s="175"/>
      <c r="F483" s="256" t="s">
        <v>47</v>
      </c>
      <c r="G483" s="332"/>
      <c r="H483" s="367">
        <v>64</v>
      </c>
      <c r="I483" s="368"/>
      <c r="J483" s="367">
        <v>55</v>
      </c>
      <c r="K483" s="368"/>
      <c r="L483" s="330">
        <f>J483/H483*100</f>
        <v>85.9375</v>
      </c>
    </row>
    <row r="484" spans="1:12" ht="21" customHeight="1" x14ac:dyDescent="0.2">
      <c r="A484" s="160" t="s">
        <v>278</v>
      </c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2"/>
    </row>
    <row r="485" spans="1:12" ht="52.5" customHeight="1" x14ac:dyDescent="0.2">
      <c r="A485" s="377" t="s">
        <v>270</v>
      </c>
      <c r="B485" s="341" t="s">
        <v>279</v>
      </c>
      <c r="C485" s="342"/>
      <c r="D485" s="342"/>
      <c r="E485" s="343"/>
      <c r="F485" s="160" t="s">
        <v>188</v>
      </c>
      <c r="G485" s="161"/>
      <c r="H485" s="378">
        <f>H486+H491+H496</f>
        <v>3</v>
      </c>
      <c r="I485" s="379"/>
      <c r="J485" s="378">
        <f>J486+J491+J496</f>
        <v>3</v>
      </c>
      <c r="K485" s="379"/>
      <c r="L485" s="325">
        <f>J485/H485*100</f>
        <v>100</v>
      </c>
    </row>
    <row r="486" spans="1:12" ht="33" customHeight="1" x14ac:dyDescent="0.2">
      <c r="A486" s="348" t="s">
        <v>33</v>
      </c>
      <c r="B486" s="280" t="s">
        <v>280</v>
      </c>
      <c r="C486" s="281"/>
      <c r="D486" s="281"/>
      <c r="E486" s="282"/>
      <c r="F486" s="352" t="s">
        <v>188</v>
      </c>
      <c r="G486" s="353"/>
      <c r="H486" s="136">
        <f>H487+H488+H489+H490</f>
        <v>1</v>
      </c>
      <c r="I486" s="136"/>
      <c r="J486" s="136">
        <f>J487+J488+J489+J490</f>
        <v>1</v>
      </c>
      <c r="K486" s="136"/>
      <c r="L486" s="335">
        <f>J486/H486*100</f>
        <v>100</v>
      </c>
    </row>
    <row r="487" spans="1:12" s="290" customFormat="1" ht="18.75" customHeight="1" x14ac:dyDescent="0.2">
      <c r="A487" s="371"/>
      <c r="B487" s="173" t="s">
        <v>216</v>
      </c>
      <c r="C487" s="174"/>
      <c r="D487" s="174"/>
      <c r="E487" s="175"/>
      <c r="F487" s="256" t="s">
        <v>188</v>
      </c>
      <c r="G487" s="332"/>
      <c r="H487" s="289">
        <v>0</v>
      </c>
      <c r="I487" s="289"/>
      <c r="J487" s="289">
        <v>0</v>
      </c>
      <c r="K487" s="289"/>
      <c r="L487" s="330" t="s">
        <v>57</v>
      </c>
    </row>
    <row r="488" spans="1:12" s="290" customFormat="1" ht="20.100000000000001" customHeight="1" x14ac:dyDescent="0.2">
      <c r="A488" s="371"/>
      <c r="B488" s="173" t="s">
        <v>210</v>
      </c>
      <c r="C488" s="174"/>
      <c r="D488" s="174"/>
      <c r="E488" s="175"/>
      <c r="F488" s="256" t="s">
        <v>188</v>
      </c>
      <c r="G488" s="332"/>
      <c r="H488" s="289">
        <v>0</v>
      </c>
      <c r="I488" s="289"/>
      <c r="J488" s="289">
        <v>0</v>
      </c>
      <c r="K488" s="289"/>
      <c r="L488" s="330" t="s">
        <v>57</v>
      </c>
    </row>
    <row r="489" spans="1:12" s="290" customFormat="1" ht="20.100000000000001" customHeight="1" x14ac:dyDescent="0.2">
      <c r="A489" s="371"/>
      <c r="B489" s="173" t="s">
        <v>219</v>
      </c>
      <c r="C489" s="174"/>
      <c r="D489" s="174"/>
      <c r="E489" s="175"/>
      <c r="F489" s="256" t="s">
        <v>188</v>
      </c>
      <c r="G489" s="332"/>
      <c r="H489" s="289">
        <v>1</v>
      </c>
      <c r="I489" s="289"/>
      <c r="J489" s="289">
        <v>1</v>
      </c>
      <c r="K489" s="289"/>
      <c r="L489" s="330">
        <f>J489/H489*100</f>
        <v>100</v>
      </c>
    </row>
    <row r="490" spans="1:12" s="290" customFormat="1" ht="20.100000000000001" customHeight="1" x14ac:dyDescent="0.2">
      <c r="A490" s="371"/>
      <c r="B490" s="173" t="s">
        <v>212</v>
      </c>
      <c r="C490" s="174"/>
      <c r="D490" s="174"/>
      <c r="E490" s="175"/>
      <c r="F490" s="256" t="s">
        <v>188</v>
      </c>
      <c r="G490" s="332"/>
      <c r="H490" s="289">
        <v>0</v>
      </c>
      <c r="I490" s="289"/>
      <c r="J490" s="289">
        <v>0</v>
      </c>
      <c r="K490" s="289"/>
      <c r="L490" s="330" t="s">
        <v>57</v>
      </c>
    </row>
    <row r="491" spans="1:12" ht="33" customHeight="1" x14ac:dyDescent="0.2">
      <c r="A491" s="348" t="s">
        <v>35</v>
      </c>
      <c r="B491" s="349" t="s">
        <v>281</v>
      </c>
      <c r="C491" s="350"/>
      <c r="D491" s="350"/>
      <c r="E491" s="351"/>
      <c r="F491" s="352" t="s">
        <v>188</v>
      </c>
      <c r="G491" s="389"/>
      <c r="H491" s="136">
        <f>H492+H493+H494+H495</f>
        <v>1</v>
      </c>
      <c r="I491" s="136"/>
      <c r="J491" s="136">
        <f>J492+J493+J494+J495</f>
        <v>1</v>
      </c>
      <c r="K491" s="136"/>
      <c r="L491" s="335">
        <f>J491/H491*100</f>
        <v>100</v>
      </c>
    </row>
    <row r="492" spans="1:12" s="290" customFormat="1" ht="20.100000000000001" customHeight="1" x14ac:dyDescent="0.2">
      <c r="A492" s="371"/>
      <c r="B492" s="173" t="s">
        <v>216</v>
      </c>
      <c r="C492" s="174"/>
      <c r="D492" s="174"/>
      <c r="E492" s="175"/>
      <c r="F492" s="256" t="s">
        <v>188</v>
      </c>
      <c r="G492" s="257"/>
      <c r="H492" s="289">
        <v>1</v>
      </c>
      <c r="I492" s="289"/>
      <c r="J492" s="289">
        <v>1</v>
      </c>
      <c r="K492" s="289"/>
      <c r="L492" s="330">
        <f>J492/H492*100</f>
        <v>100</v>
      </c>
    </row>
    <row r="493" spans="1:12" s="290" customFormat="1" ht="20.100000000000001" customHeight="1" x14ac:dyDescent="0.2">
      <c r="A493" s="371"/>
      <c r="B493" s="173" t="s">
        <v>210</v>
      </c>
      <c r="C493" s="174"/>
      <c r="D493" s="174"/>
      <c r="E493" s="175"/>
      <c r="F493" s="256" t="s">
        <v>188</v>
      </c>
      <c r="G493" s="257"/>
      <c r="H493" s="289">
        <v>0</v>
      </c>
      <c r="I493" s="289"/>
      <c r="J493" s="289">
        <v>0</v>
      </c>
      <c r="K493" s="289"/>
      <c r="L493" s="390" t="s">
        <v>57</v>
      </c>
    </row>
    <row r="494" spans="1:12" s="290" customFormat="1" ht="20.100000000000001" customHeight="1" x14ac:dyDescent="0.2">
      <c r="A494" s="371"/>
      <c r="B494" s="173" t="s">
        <v>219</v>
      </c>
      <c r="C494" s="174"/>
      <c r="D494" s="174"/>
      <c r="E494" s="175"/>
      <c r="F494" s="256" t="s">
        <v>188</v>
      </c>
      <c r="G494" s="257"/>
      <c r="H494" s="289">
        <v>0</v>
      </c>
      <c r="I494" s="289"/>
      <c r="J494" s="289">
        <v>0</v>
      </c>
      <c r="K494" s="289"/>
      <c r="L494" s="390" t="s">
        <v>57</v>
      </c>
    </row>
    <row r="495" spans="1:12" s="290" customFormat="1" ht="20.100000000000001" customHeight="1" x14ac:dyDescent="0.2">
      <c r="A495" s="371"/>
      <c r="B495" s="173" t="s">
        <v>212</v>
      </c>
      <c r="C495" s="174"/>
      <c r="D495" s="174"/>
      <c r="E495" s="175"/>
      <c r="F495" s="256" t="s">
        <v>188</v>
      </c>
      <c r="G495" s="257"/>
      <c r="H495" s="289">
        <v>0</v>
      </c>
      <c r="I495" s="289"/>
      <c r="J495" s="289">
        <v>0</v>
      </c>
      <c r="K495" s="289"/>
      <c r="L495" s="390" t="s">
        <v>57</v>
      </c>
    </row>
    <row r="496" spans="1:12" ht="20.100000000000001" customHeight="1" x14ac:dyDescent="0.2">
      <c r="A496" s="348" t="s">
        <v>37</v>
      </c>
      <c r="B496" s="349" t="s">
        <v>282</v>
      </c>
      <c r="C496" s="350"/>
      <c r="D496" s="350"/>
      <c r="E496" s="351"/>
      <c r="F496" s="352" t="s">
        <v>188</v>
      </c>
      <c r="G496" s="389"/>
      <c r="H496" s="136">
        <f>H497+H498+H499+H500</f>
        <v>1</v>
      </c>
      <c r="I496" s="136"/>
      <c r="J496" s="136">
        <f>J497+J498+J499+J500</f>
        <v>1</v>
      </c>
      <c r="K496" s="136"/>
      <c r="L496" s="335">
        <f>J496/H496*100</f>
        <v>100</v>
      </c>
    </row>
    <row r="497" spans="1:12" s="290" customFormat="1" ht="20.100000000000001" customHeight="1" x14ac:dyDescent="0.2">
      <c r="A497" s="371"/>
      <c r="B497" s="173" t="s">
        <v>216</v>
      </c>
      <c r="C497" s="174"/>
      <c r="D497" s="174"/>
      <c r="E497" s="175"/>
      <c r="F497" s="256" t="s">
        <v>188</v>
      </c>
      <c r="G497" s="257"/>
      <c r="H497" s="289">
        <v>1</v>
      </c>
      <c r="I497" s="289"/>
      <c r="J497" s="289">
        <v>1</v>
      </c>
      <c r="K497" s="289"/>
      <c r="L497" s="330">
        <f>J497/H497*100</f>
        <v>100</v>
      </c>
    </row>
    <row r="498" spans="1:12" s="290" customFormat="1" ht="20.100000000000001" customHeight="1" x14ac:dyDescent="0.2">
      <c r="A498" s="371"/>
      <c r="B498" s="173" t="s">
        <v>210</v>
      </c>
      <c r="C498" s="174"/>
      <c r="D498" s="174"/>
      <c r="E498" s="175"/>
      <c r="F498" s="256" t="s">
        <v>188</v>
      </c>
      <c r="G498" s="257"/>
      <c r="H498" s="289">
        <v>0</v>
      </c>
      <c r="I498" s="289"/>
      <c r="J498" s="289">
        <v>0</v>
      </c>
      <c r="K498" s="289"/>
      <c r="L498" s="390" t="s">
        <v>57</v>
      </c>
    </row>
    <row r="499" spans="1:12" s="290" customFormat="1" ht="20.100000000000001" customHeight="1" x14ac:dyDescent="0.2">
      <c r="A499" s="371"/>
      <c r="B499" s="173" t="s">
        <v>219</v>
      </c>
      <c r="C499" s="174"/>
      <c r="D499" s="174"/>
      <c r="E499" s="175"/>
      <c r="F499" s="256" t="s">
        <v>188</v>
      </c>
      <c r="G499" s="257"/>
      <c r="H499" s="289">
        <v>0</v>
      </c>
      <c r="I499" s="289"/>
      <c r="J499" s="289">
        <v>0</v>
      </c>
      <c r="K499" s="289"/>
      <c r="L499" s="390" t="s">
        <v>57</v>
      </c>
    </row>
    <row r="500" spans="1:12" s="290" customFormat="1" ht="20.100000000000001" customHeight="1" x14ac:dyDescent="0.2">
      <c r="A500" s="217"/>
      <c r="B500" s="218" t="s">
        <v>212</v>
      </c>
      <c r="C500" s="218"/>
      <c r="D500" s="218"/>
      <c r="E500" s="218"/>
      <c r="F500" s="54" t="s">
        <v>188</v>
      </c>
      <c r="G500" s="54"/>
      <c r="H500" s="289">
        <v>0</v>
      </c>
      <c r="I500" s="289"/>
      <c r="J500" s="289">
        <v>0</v>
      </c>
      <c r="K500" s="289"/>
      <c r="L500" s="390" t="s">
        <v>57</v>
      </c>
    </row>
    <row r="501" spans="1:12" s="290" customFormat="1" ht="124.5" customHeight="1" x14ac:dyDescent="0.2">
      <c r="A501" s="391" t="s">
        <v>283</v>
      </c>
      <c r="B501" s="392"/>
      <c r="C501" s="392"/>
      <c r="D501" s="392"/>
      <c r="E501" s="392"/>
      <c r="F501" s="392"/>
      <c r="G501" s="392"/>
      <c r="H501" s="392"/>
      <c r="I501" s="392"/>
      <c r="J501" s="392"/>
      <c r="K501" s="392"/>
      <c r="L501" s="392"/>
    </row>
    <row r="502" spans="1:12" s="290" customFormat="1" ht="42" customHeight="1" x14ac:dyDescent="0.2">
      <c r="A502" s="46" t="s">
        <v>26</v>
      </c>
      <c r="B502" s="47" t="s">
        <v>43</v>
      </c>
      <c r="C502" s="47"/>
      <c r="D502" s="47"/>
      <c r="E502" s="47"/>
      <c r="F502" s="71" t="s">
        <v>28</v>
      </c>
      <c r="G502" s="71"/>
      <c r="H502" s="72" t="s">
        <v>184</v>
      </c>
      <c r="I502" s="72"/>
      <c r="J502" s="72" t="s">
        <v>185</v>
      </c>
      <c r="K502" s="72"/>
      <c r="L502" s="48" t="s">
        <v>45</v>
      </c>
    </row>
    <row r="503" spans="1:12" s="290" customFormat="1" ht="20.100000000000001" customHeight="1" x14ac:dyDescent="0.2">
      <c r="A503" s="160" t="s">
        <v>284</v>
      </c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2"/>
    </row>
    <row r="504" spans="1:12" s="290" customFormat="1" ht="23.25" customHeight="1" x14ac:dyDescent="0.2">
      <c r="A504" s="377" t="s">
        <v>270</v>
      </c>
      <c r="B504" s="341" t="s">
        <v>285</v>
      </c>
      <c r="C504" s="342"/>
      <c r="D504" s="342"/>
      <c r="E504" s="343"/>
      <c r="F504" s="160" t="s">
        <v>188</v>
      </c>
      <c r="G504" s="162"/>
      <c r="H504" s="327">
        <v>1</v>
      </c>
      <c r="I504" s="327"/>
      <c r="J504" s="327">
        <v>1</v>
      </c>
      <c r="K504" s="327"/>
      <c r="L504" s="387">
        <f>J504/H504*100</f>
        <v>100</v>
      </c>
    </row>
    <row r="505" spans="1:12" s="290" customFormat="1" ht="23.25" customHeight="1" x14ac:dyDescent="0.2">
      <c r="A505" s="160" t="s">
        <v>286</v>
      </c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2"/>
    </row>
    <row r="506" spans="1:12" s="290" customFormat="1" ht="20.100000000000001" customHeight="1" x14ac:dyDescent="0.2">
      <c r="A506" s="377" t="s">
        <v>270</v>
      </c>
      <c r="B506" s="244" t="s">
        <v>287</v>
      </c>
      <c r="C506" s="245"/>
      <c r="D506" s="245"/>
      <c r="E506" s="246"/>
      <c r="F506" s="160" t="s">
        <v>47</v>
      </c>
      <c r="G506" s="161"/>
      <c r="H506" s="324">
        <f>H507+H512+H517+H518+H519</f>
        <v>891</v>
      </c>
      <c r="I506" s="324"/>
      <c r="J506" s="324">
        <f>J507+J512+J517+J518+J519</f>
        <v>894</v>
      </c>
      <c r="K506" s="324"/>
      <c r="L506" s="325">
        <f t="shared" ref="L506:L519" si="15">J506/H506*100</f>
        <v>100.33670033670035</v>
      </c>
    </row>
    <row r="507" spans="1:12" s="290" customFormat="1" ht="34.5" customHeight="1" x14ac:dyDescent="0.2">
      <c r="A507" s="348" t="s">
        <v>33</v>
      </c>
      <c r="B507" s="349" t="s">
        <v>288</v>
      </c>
      <c r="C507" s="350"/>
      <c r="D507" s="350"/>
      <c r="E507" s="351"/>
      <c r="F507" s="352" t="s">
        <v>47</v>
      </c>
      <c r="G507" s="389"/>
      <c r="H507" s="378">
        <f>H508+H509+H510+H511</f>
        <v>263</v>
      </c>
      <c r="I507" s="379"/>
      <c r="J507" s="378">
        <f>J508+J509+J510+J511</f>
        <v>264</v>
      </c>
      <c r="K507" s="379"/>
      <c r="L507" s="335">
        <f t="shared" si="15"/>
        <v>100.38022813688212</v>
      </c>
    </row>
    <row r="508" spans="1:12" s="290" customFormat="1" ht="20.100000000000001" customHeight="1" x14ac:dyDescent="0.2">
      <c r="A508" s="371"/>
      <c r="B508" s="393" t="s">
        <v>216</v>
      </c>
      <c r="C508" s="394"/>
      <c r="D508" s="394"/>
      <c r="E508" s="395"/>
      <c r="F508" s="256" t="s">
        <v>47</v>
      </c>
      <c r="G508" s="257"/>
      <c r="H508" s="396">
        <v>198</v>
      </c>
      <c r="I508" s="395"/>
      <c r="J508" s="396">
        <v>200</v>
      </c>
      <c r="K508" s="395"/>
      <c r="L508" s="330">
        <f t="shared" si="15"/>
        <v>101.01010101010101</v>
      </c>
    </row>
    <row r="509" spans="1:12" s="290" customFormat="1" ht="20.100000000000001" customHeight="1" x14ac:dyDescent="0.2">
      <c r="A509" s="371"/>
      <c r="B509" s="173" t="s">
        <v>289</v>
      </c>
      <c r="C509" s="174"/>
      <c r="D509" s="174"/>
      <c r="E509" s="175"/>
      <c r="F509" s="256" t="s">
        <v>47</v>
      </c>
      <c r="G509" s="257"/>
      <c r="H509" s="367">
        <v>3</v>
      </c>
      <c r="I509" s="368"/>
      <c r="J509" s="367">
        <v>2</v>
      </c>
      <c r="K509" s="368"/>
      <c r="L509" s="330">
        <f t="shared" si="15"/>
        <v>66.666666666666657</v>
      </c>
    </row>
    <row r="510" spans="1:12" s="290" customFormat="1" ht="20.100000000000001" customHeight="1" x14ac:dyDescent="0.2">
      <c r="A510" s="371"/>
      <c r="B510" s="173" t="s">
        <v>219</v>
      </c>
      <c r="C510" s="174"/>
      <c r="D510" s="174"/>
      <c r="E510" s="175"/>
      <c r="F510" s="256" t="s">
        <v>47</v>
      </c>
      <c r="G510" s="257"/>
      <c r="H510" s="367">
        <v>44</v>
      </c>
      <c r="I510" s="368"/>
      <c r="J510" s="367">
        <v>47</v>
      </c>
      <c r="K510" s="368"/>
      <c r="L510" s="330">
        <f t="shared" si="15"/>
        <v>106.81818181818181</v>
      </c>
    </row>
    <row r="511" spans="1:12" s="290" customFormat="1" ht="20.100000000000001" customHeight="1" x14ac:dyDescent="0.2">
      <c r="A511" s="371"/>
      <c r="B511" s="173" t="s">
        <v>249</v>
      </c>
      <c r="C511" s="174"/>
      <c r="D511" s="174"/>
      <c r="E511" s="175"/>
      <c r="F511" s="256" t="s">
        <v>47</v>
      </c>
      <c r="G511" s="257"/>
      <c r="H511" s="367">
        <v>18</v>
      </c>
      <c r="I511" s="368"/>
      <c r="J511" s="367">
        <v>15</v>
      </c>
      <c r="K511" s="368"/>
      <c r="L511" s="330">
        <f t="shared" si="15"/>
        <v>83.333333333333343</v>
      </c>
    </row>
    <row r="512" spans="1:12" ht="20.100000000000001" customHeight="1" x14ac:dyDescent="0.2">
      <c r="A512" s="348" t="s">
        <v>35</v>
      </c>
      <c r="B512" s="349" t="s">
        <v>290</v>
      </c>
      <c r="C512" s="350"/>
      <c r="D512" s="350"/>
      <c r="E512" s="351"/>
      <c r="F512" s="352" t="s">
        <v>47</v>
      </c>
      <c r="G512" s="389"/>
      <c r="H512" s="137">
        <f>H513+H514+H515+H516</f>
        <v>516</v>
      </c>
      <c r="I512" s="138"/>
      <c r="J512" s="137">
        <f>J513+J514+J515+J516</f>
        <v>517</v>
      </c>
      <c r="K512" s="138"/>
      <c r="L512" s="335">
        <f t="shared" si="15"/>
        <v>100.1937984496124</v>
      </c>
    </row>
    <row r="513" spans="1:12" s="290" customFormat="1" ht="20.100000000000001" customHeight="1" x14ac:dyDescent="0.2">
      <c r="A513" s="371"/>
      <c r="B513" s="173" t="s">
        <v>216</v>
      </c>
      <c r="C513" s="174"/>
      <c r="D513" s="174"/>
      <c r="E513" s="175"/>
      <c r="F513" s="256" t="s">
        <v>47</v>
      </c>
      <c r="G513" s="257"/>
      <c r="H513" s="367">
        <v>279</v>
      </c>
      <c r="I513" s="368"/>
      <c r="J513" s="367">
        <v>283</v>
      </c>
      <c r="K513" s="368"/>
      <c r="L513" s="330">
        <f t="shared" si="15"/>
        <v>101.4336917562724</v>
      </c>
    </row>
    <row r="514" spans="1:12" s="290" customFormat="1" ht="20.100000000000001" customHeight="1" x14ac:dyDescent="0.2">
      <c r="A514" s="371"/>
      <c r="B514" s="173" t="s">
        <v>210</v>
      </c>
      <c r="C514" s="174"/>
      <c r="D514" s="174"/>
      <c r="E514" s="175"/>
      <c r="F514" s="256" t="s">
        <v>47</v>
      </c>
      <c r="G514" s="257"/>
      <c r="H514" s="367">
        <v>12</v>
      </c>
      <c r="I514" s="368"/>
      <c r="J514" s="367">
        <v>11</v>
      </c>
      <c r="K514" s="368"/>
      <c r="L514" s="330">
        <f t="shared" si="15"/>
        <v>91.666666666666657</v>
      </c>
    </row>
    <row r="515" spans="1:12" s="290" customFormat="1" ht="20.100000000000001" customHeight="1" x14ac:dyDescent="0.2">
      <c r="A515" s="371"/>
      <c r="B515" s="173" t="s">
        <v>219</v>
      </c>
      <c r="C515" s="174"/>
      <c r="D515" s="174"/>
      <c r="E515" s="175"/>
      <c r="F515" s="256" t="s">
        <v>47</v>
      </c>
      <c r="G515" s="257"/>
      <c r="H515" s="367">
        <v>127</v>
      </c>
      <c r="I515" s="368"/>
      <c r="J515" s="367">
        <v>127</v>
      </c>
      <c r="K515" s="368"/>
      <c r="L515" s="330">
        <f t="shared" si="15"/>
        <v>100</v>
      </c>
    </row>
    <row r="516" spans="1:12" s="397" customFormat="1" ht="20.100000000000001" customHeight="1" x14ac:dyDescent="0.2">
      <c r="A516" s="371"/>
      <c r="B516" s="173" t="s">
        <v>212</v>
      </c>
      <c r="C516" s="174"/>
      <c r="D516" s="174"/>
      <c r="E516" s="175"/>
      <c r="F516" s="256" t="s">
        <v>47</v>
      </c>
      <c r="G516" s="257"/>
      <c r="H516" s="367">
        <v>98</v>
      </c>
      <c r="I516" s="368"/>
      <c r="J516" s="367">
        <v>96</v>
      </c>
      <c r="K516" s="368"/>
      <c r="L516" s="330">
        <f t="shared" si="15"/>
        <v>97.959183673469383</v>
      </c>
    </row>
    <row r="517" spans="1:12" s="206" customFormat="1" ht="20.100000000000001" customHeight="1" x14ac:dyDescent="0.2">
      <c r="A517" s="348" t="s">
        <v>37</v>
      </c>
      <c r="B517" s="349" t="s">
        <v>274</v>
      </c>
      <c r="C517" s="350"/>
      <c r="D517" s="350"/>
      <c r="E517" s="351"/>
      <c r="F517" s="352" t="s">
        <v>47</v>
      </c>
      <c r="G517" s="389"/>
      <c r="H517" s="137">
        <v>57</v>
      </c>
      <c r="I517" s="138"/>
      <c r="J517" s="137">
        <v>59</v>
      </c>
      <c r="K517" s="138"/>
      <c r="L517" s="335">
        <f>J517/H517*100</f>
        <v>103.50877192982458</v>
      </c>
    </row>
    <row r="518" spans="1:12" ht="22.5" customHeight="1" x14ac:dyDescent="0.2">
      <c r="A518" s="348" t="s">
        <v>39</v>
      </c>
      <c r="B518" s="349" t="s">
        <v>291</v>
      </c>
      <c r="C518" s="350"/>
      <c r="D518" s="350"/>
      <c r="E518" s="351"/>
      <c r="F518" s="352" t="s">
        <v>47</v>
      </c>
      <c r="G518" s="389"/>
      <c r="H518" s="137">
        <v>28</v>
      </c>
      <c r="I518" s="138"/>
      <c r="J518" s="137">
        <v>31</v>
      </c>
      <c r="K518" s="138"/>
      <c r="L518" s="335">
        <f t="shared" si="15"/>
        <v>110.71428571428572</v>
      </c>
    </row>
    <row r="519" spans="1:12" ht="37.5" customHeight="1" x14ac:dyDescent="0.2">
      <c r="A519" s="348" t="s">
        <v>61</v>
      </c>
      <c r="B519" s="349" t="s">
        <v>292</v>
      </c>
      <c r="C519" s="350"/>
      <c r="D519" s="350"/>
      <c r="E519" s="351"/>
      <c r="F519" s="352" t="s">
        <v>47</v>
      </c>
      <c r="G519" s="389"/>
      <c r="H519" s="137">
        <v>27</v>
      </c>
      <c r="I519" s="138"/>
      <c r="J519" s="137">
        <v>23</v>
      </c>
      <c r="K519" s="138"/>
      <c r="L519" s="330">
        <f t="shared" si="15"/>
        <v>85.18518518518519</v>
      </c>
    </row>
    <row r="520" spans="1:12" ht="43.5" customHeight="1" x14ac:dyDescent="0.2">
      <c r="A520" s="398" t="s">
        <v>293</v>
      </c>
      <c r="B520" s="398"/>
      <c r="C520" s="398"/>
      <c r="D520" s="398"/>
      <c r="E520" s="398"/>
      <c r="F520" s="398"/>
      <c r="G520" s="398"/>
      <c r="H520" s="398"/>
      <c r="I520" s="398"/>
      <c r="J520" s="398"/>
      <c r="K520" s="398"/>
      <c r="L520" s="398"/>
    </row>
    <row r="521" spans="1:12" ht="32.25" customHeight="1" x14ac:dyDescent="0.2">
      <c r="A521" s="399" t="s">
        <v>294</v>
      </c>
      <c r="B521" s="399"/>
      <c r="C521" s="399"/>
      <c r="D521" s="399"/>
      <c r="E521" s="399"/>
      <c r="F521" s="399"/>
      <c r="G521" s="399"/>
      <c r="H521" s="399"/>
      <c r="I521" s="399"/>
      <c r="J521" s="399"/>
      <c r="K521" s="399"/>
      <c r="L521" s="399"/>
    </row>
    <row r="522" spans="1:12" ht="40.5" customHeight="1" x14ac:dyDescent="0.2">
      <c r="A522" s="46" t="s">
        <v>26</v>
      </c>
      <c r="B522" s="47" t="s">
        <v>43</v>
      </c>
      <c r="C522" s="47"/>
      <c r="D522" s="47"/>
      <c r="E522" s="47"/>
      <c r="F522" s="71" t="s">
        <v>28</v>
      </c>
      <c r="G522" s="71"/>
      <c r="H522" s="321" t="s">
        <v>184</v>
      </c>
      <c r="I522" s="322"/>
      <c r="J522" s="321" t="s">
        <v>185</v>
      </c>
      <c r="K522" s="322"/>
      <c r="L522" s="48" t="s">
        <v>295</v>
      </c>
    </row>
    <row r="523" spans="1:12" ht="23.25" customHeight="1" x14ac:dyDescent="0.2">
      <c r="A523" s="49">
        <v>1</v>
      </c>
      <c r="B523" s="400" t="s">
        <v>296</v>
      </c>
      <c r="C523" s="400"/>
      <c r="D523" s="400"/>
      <c r="E523" s="400"/>
      <c r="F523" s="47" t="s">
        <v>297</v>
      </c>
      <c r="G523" s="47"/>
      <c r="H523" s="401" t="s">
        <v>298</v>
      </c>
      <c r="I523" s="401"/>
      <c r="J523" s="401" t="s">
        <v>299</v>
      </c>
      <c r="K523" s="401"/>
      <c r="L523" s="325" t="s">
        <v>300</v>
      </c>
    </row>
    <row r="524" spans="1:12" ht="33" customHeight="1" x14ac:dyDescent="0.2">
      <c r="A524" s="372" t="s">
        <v>33</v>
      </c>
      <c r="B524" s="402" t="s">
        <v>301</v>
      </c>
      <c r="C524" s="402"/>
      <c r="D524" s="402"/>
      <c r="E524" s="402"/>
      <c r="F524" s="403" t="s">
        <v>302</v>
      </c>
      <c r="G524" s="403"/>
      <c r="H524" s="404" t="s">
        <v>303</v>
      </c>
      <c r="I524" s="404"/>
      <c r="J524" s="404" t="s">
        <v>303</v>
      </c>
      <c r="K524" s="404"/>
      <c r="L524" s="335" t="s">
        <v>223</v>
      </c>
    </row>
    <row r="525" spans="1:12" ht="18" customHeight="1" x14ac:dyDescent="0.2">
      <c r="A525" s="405"/>
      <c r="B525" s="406" t="s">
        <v>216</v>
      </c>
      <c r="C525" s="406"/>
      <c r="D525" s="406"/>
      <c r="E525" s="406"/>
      <c r="F525" s="407" t="s">
        <v>302</v>
      </c>
      <c r="G525" s="407"/>
      <c r="H525" s="408" t="s">
        <v>304</v>
      </c>
      <c r="I525" s="408"/>
      <c r="J525" s="408" t="s">
        <v>304</v>
      </c>
      <c r="K525" s="408"/>
      <c r="L525" s="330" t="s">
        <v>223</v>
      </c>
    </row>
    <row r="526" spans="1:12" ht="17.25" customHeight="1" x14ac:dyDescent="0.2">
      <c r="A526" s="405"/>
      <c r="B526" s="406" t="s">
        <v>210</v>
      </c>
      <c r="C526" s="406"/>
      <c r="D526" s="406"/>
      <c r="E526" s="406"/>
      <c r="F526" s="407" t="s">
        <v>302</v>
      </c>
      <c r="G526" s="407"/>
      <c r="H526" s="408" t="s">
        <v>305</v>
      </c>
      <c r="I526" s="408"/>
      <c r="J526" s="408" t="s">
        <v>305</v>
      </c>
      <c r="K526" s="408"/>
      <c r="L526" s="330" t="s">
        <v>223</v>
      </c>
    </row>
    <row r="527" spans="1:12" ht="15.75" x14ac:dyDescent="0.2">
      <c r="A527" s="405"/>
      <c r="B527" s="406" t="s">
        <v>219</v>
      </c>
      <c r="C527" s="406"/>
      <c r="D527" s="406"/>
      <c r="E527" s="406"/>
      <c r="F527" s="407" t="s">
        <v>302</v>
      </c>
      <c r="G527" s="407"/>
      <c r="H527" s="408" t="s">
        <v>306</v>
      </c>
      <c r="I527" s="408"/>
      <c r="J527" s="408" t="s">
        <v>306</v>
      </c>
      <c r="K527" s="408"/>
      <c r="L527" s="330" t="s">
        <v>223</v>
      </c>
    </row>
    <row r="528" spans="1:12" ht="18" customHeight="1" x14ac:dyDescent="0.2">
      <c r="A528" s="405"/>
      <c r="B528" s="406" t="s">
        <v>212</v>
      </c>
      <c r="C528" s="406"/>
      <c r="D528" s="406"/>
      <c r="E528" s="406"/>
      <c r="F528" s="407" t="s">
        <v>302</v>
      </c>
      <c r="G528" s="407"/>
      <c r="H528" s="408" t="s">
        <v>307</v>
      </c>
      <c r="I528" s="408"/>
      <c r="J528" s="408" t="s">
        <v>307</v>
      </c>
      <c r="K528" s="408"/>
      <c r="L528" s="330" t="s">
        <v>223</v>
      </c>
    </row>
    <row r="529" spans="1:12" ht="20.25" customHeight="1" x14ac:dyDescent="0.2">
      <c r="A529" s="405"/>
      <c r="B529" s="280" t="s">
        <v>308</v>
      </c>
      <c r="C529" s="281"/>
      <c r="D529" s="281"/>
      <c r="E529" s="282"/>
      <c r="F529" s="403" t="s">
        <v>309</v>
      </c>
      <c r="G529" s="403"/>
      <c r="H529" s="409">
        <v>338.42</v>
      </c>
      <c r="I529" s="409"/>
      <c r="J529" s="409">
        <v>338.44</v>
      </c>
      <c r="K529" s="409"/>
      <c r="L529" s="335">
        <f>J529/H529*100</f>
        <v>100.00590981620472</v>
      </c>
    </row>
    <row r="530" spans="1:12" ht="19.5" customHeight="1" x14ac:dyDescent="0.2">
      <c r="A530" s="405"/>
      <c r="B530" s="280" t="s">
        <v>310</v>
      </c>
      <c r="C530" s="281"/>
      <c r="D530" s="281"/>
      <c r="E530" s="282"/>
      <c r="F530" s="403" t="s">
        <v>311</v>
      </c>
      <c r="G530" s="403"/>
      <c r="H530" s="410">
        <v>9.76</v>
      </c>
      <c r="I530" s="410"/>
      <c r="J530" s="410">
        <v>9.5500000000000007</v>
      </c>
      <c r="K530" s="410"/>
      <c r="L530" s="335">
        <f>J530/H530*100</f>
        <v>97.848360655737707</v>
      </c>
    </row>
    <row r="531" spans="1:12" ht="19.5" customHeight="1" x14ac:dyDescent="0.2">
      <c r="A531" s="405"/>
      <c r="B531" s="402" t="s">
        <v>312</v>
      </c>
      <c r="C531" s="402"/>
      <c r="D531" s="402"/>
      <c r="E531" s="402"/>
      <c r="F531" s="403" t="s">
        <v>313</v>
      </c>
      <c r="G531" s="403"/>
      <c r="H531" s="136">
        <v>134748</v>
      </c>
      <c r="I531" s="136"/>
      <c r="J531" s="136">
        <v>131696</v>
      </c>
      <c r="K531" s="136"/>
      <c r="L531" s="335">
        <f>J531/H531*100</f>
        <v>97.735031317719006</v>
      </c>
    </row>
    <row r="532" spans="1:12" ht="19.5" customHeight="1" x14ac:dyDescent="0.2">
      <c r="A532" s="405"/>
      <c r="B532" s="402" t="s">
        <v>314</v>
      </c>
      <c r="C532" s="402"/>
      <c r="D532" s="402"/>
      <c r="E532" s="402"/>
      <c r="F532" s="403" t="s">
        <v>315</v>
      </c>
      <c r="G532" s="403"/>
      <c r="H532" s="409">
        <v>41.26</v>
      </c>
      <c r="I532" s="409"/>
      <c r="J532" s="409">
        <v>35.06</v>
      </c>
      <c r="K532" s="409"/>
      <c r="L532" s="335">
        <f>J532/H532*100</f>
        <v>84.973339796413001</v>
      </c>
    </row>
    <row r="533" spans="1:12" ht="33.75" customHeight="1" x14ac:dyDescent="0.2">
      <c r="A533" s="372" t="s">
        <v>35</v>
      </c>
      <c r="B533" s="402" t="s">
        <v>316</v>
      </c>
      <c r="C533" s="402"/>
      <c r="D533" s="402"/>
      <c r="E533" s="402"/>
      <c r="F533" s="403" t="s">
        <v>302</v>
      </c>
      <c r="G533" s="403"/>
      <c r="H533" s="404" t="s">
        <v>317</v>
      </c>
      <c r="I533" s="404"/>
      <c r="J533" s="404" t="s">
        <v>317</v>
      </c>
      <c r="K533" s="404"/>
      <c r="L533" s="335" t="s">
        <v>318</v>
      </c>
    </row>
    <row r="534" spans="1:12" ht="15.75" x14ac:dyDescent="0.2">
      <c r="A534" s="372"/>
      <c r="B534" s="411" t="s">
        <v>216</v>
      </c>
      <c r="C534" s="412"/>
      <c r="D534" s="412"/>
      <c r="E534" s="413"/>
      <c r="F534" s="407" t="s">
        <v>302</v>
      </c>
      <c r="G534" s="407"/>
      <c r="H534" s="408" t="s">
        <v>319</v>
      </c>
      <c r="I534" s="408"/>
      <c r="J534" s="408" t="s">
        <v>319</v>
      </c>
      <c r="K534" s="408"/>
      <c r="L534" s="330" t="s">
        <v>318</v>
      </c>
    </row>
    <row r="535" spans="1:12" ht="18" customHeight="1" x14ac:dyDescent="0.2">
      <c r="A535" s="372"/>
      <c r="B535" s="406" t="s">
        <v>210</v>
      </c>
      <c r="C535" s="406"/>
      <c r="D535" s="406"/>
      <c r="E535" s="406"/>
      <c r="F535" s="407" t="s">
        <v>302</v>
      </c>
      <c r="G535" s="407"/>
      <c r="H535" s="414">
        <v>0</v>
      </c>
      <c r="I535" s="408"/>
      <c r="J535" s="414">
        <v>0</v>
      </c>
      <c r="K535" s="408"/>
      <c r="L535" s="330" t="s">
        <v>57</v>
      </c>
    </row>
    <row r="536" spans="1:12" ht="15.75" x14ac:dyDescent="0.2">
      <c r="A536" s="372"/>
      <c r="B536" s="406" t="s">
        <v>219</v>
      </c>
      <c r="C536" s="406"/>
      <c r="D536" s="406"/>
      <c r="E536" s="406"/>
      <c r="F536" s="407" t="s">
        <v>302</v>
      </c>
      <c r="G536" s="407"/>
      <c r="H536" s="408" t="s">
        <v>320</v>
      </c>
      <c r="I536" s="408"/>
      <c r="J536" s="408" t="s">
        <v>320</v>
      </c>
      <c r="K536" s="408"/>
      <c r="L536" s="330" t="s">
        <v>223</v>
      </c>
    </row>
    <row r="537" spans="1:12" ht="17.25" customHeight="1" x14ac:dyDescent="0.2">
      <c r="A537" s="372"/>
      <c r="B537" s="406" t="s">
        <v>212</v>
      </c>
      <c r="C537" s="406"/>
      <c r="D537" s="406"/>
      <c r="E537" s="406"/>
      <c r="F537" s="407" t="s">
        <v>302</v>
      </c>
      <c r="G537" s="407"/>
      <c r="H537" s="408" t="s">
        <v>319</v>
      </c>
      <c r="I537" s="408"/>
      <c r="J537" s="408" t="s">
        <v>319</v>
      </c>
      <c r="K537" s="408"/>
      <c r="L537" s="330" t="s">
        <v>223</v>
      </c>
    </row>
    <row r="538" spans="1:12" ht="17.25" customHeight="1" x14ac:dyDescent="0.2">
      <c r="A538" s="415"/>
      <c r="B538" s="402" t="s">
        <v>321</v>
      </c>
      <c r="C538" s="402"/>
      <c r="D538" s="402"/>
      <c r="E538" s="402"/>
      <c r="F538" s="416" t="s">
        <v>188</v>
      </c>
      <c r="G538" s="416"/>
      <c r="H538" s="132">
        <v>132</v>
      </c>
      <c r="I538" s="132"/>
      <c r="J538" s="132">
        <v>132</v>
      </c>
      <c r="K538" s="132"/>
      <c r="L538" s="417">
        <f>J538/H538*100</f>
        <v>100</v>
      </c>
    </row>
    <row r="539" spans="1:12" ht="17.25" customHeight="1" x14ac:dyDescent="0.2">
      <c r="A539" s="415"/>
      <c r="B539" s="402" t="s">
        <v>322</v>
      </c>
      <c r="C539" s="402"/>
      <c r="D539" s="402"/>
      <c r="E539" s="402"/>
      <c r="F539" s="416" t="s">
        <v>47</v>
      </c>
      <c r="G539" s="416"/>
      <c r="H539" s="418">
        <v>1417</v>
      </c>
      <c r="I539" s="418"/>
      <c r="J539" s="418">
        <v>1423</v>
      </c>
      <c r="K539" s="418"/>
      <c r="L539" s="417">
        <f>J539/H539*100</f>
        <v>100.42342978122794</v>
      </c>
    </row>
    <row r="540" spans="1:12" ht="18" customHeight="1" x14ac:dyDescent="0.2">
      <c r="A540" s="415"/>
      <c r="B540" s="402" t="s">
        <v>323</v>
      </c>
      <c r="C540" s="402"/>
      <c r="D540" s="402"/>
      <c r="E540" s="402"/>
      <c r="F540" s="416" t="s">
        <v>188</v>
      </c>
      <c r="G540" s="416"/>
      <c r="H540" s="418">
        <v>727</v>
      </c>
      <c r="I540" s="419"/>
      <c r="J540" s="418">
        <v>665</v>
      </c>
      <c r="K540" s="419"/>
      <c r="L540" s="417">
        <f>J540/H540*100</f>
        <v>91.471801925722147</v>
      </c>
    </row>
    <row r="541" spans="1:12" ht="22.5" customHeight="1" x14ac:dyDescent="0.2">
      <c r="A541" s="415"/>
      <c r="B541" s="402" t="s">
        <v>324</v>
      </c>
      <c r="C541" s="402"/>
      <c r="D541" s="402"/>
      <c r="E541" s="402"/>
      <c r="F541" s="416" t="s">
        <v>47</v>
      </c>
      <c r="G541" s="416"/>
      <c r="H541" s="420">
        <v>46077</v>
      </c>
      <c r="I541" s="420"/>
      <c r="J541" s="420">
        <v>35698</v>
      </c>
      <c r="K541" s="420"/>
      <c r="L541" s="417">
        <f>J541/H541*100</f>
        <v>77.474661978861477</v>
      </c>
    </row>
    <row r="542" spans="1:12" ht="23.25" customHeight="1" x14ac:dyDescent="0.2">
      <c r="A542" s="415" t="s">
        <v>37</v>
      </c>
      <c r="B542" s="402" t="s">
        <v>325</v>
      </c>
      <c r="C542" s="402"/>
      <c r="D542" s="402"/>
      <c r="E542" s="402"/>
      <c r="F542" s="416" t="s">
        <v>297</v>
      </c>
      <c r="G542" s="416"/>
      <c r="H542" s="419" t="s">
        <v>305</v>
      </c>
      <c r="I542" s="419"/>
      <c r="J542" s="419" t="s">
        <v>305</v>
      </c>
      <c r="K542" s="419"/>
      <c r="L542" s="417" t="s">
        <v>223</v>
      </c>
    </row>
    <row r="543" spans="1:12" ht="23.25" customHeight="1" x14ac:dyDescent="0.2">
      <c r="A543" s="421"/>
      <c r="B543" s="402" t="s">
        <v>326</v>
      </c>
      <c r="C543" s="402"/>
      <c r="D543" s="402"/>
      <c r="E543" s="402"/>
      <c r="F543" s="416" t="s">
        <v>327</v>
      </c>
      <c r="G543" s="416"/>
      <c r="H543" s="422">
        <v>89.12</v>
      </c>
      <c r="I543" s="422"/>
      <c r="J543" s="422">
        <v>90.09</v>
      </c>
      <c r="K543" s="422"/>
      <c r="L543" s="417">
        <f>J543/H543*100</f>
        <v>101.08842010771993</v>
      </c>
    </row>
    <row r="544" spans="1:12" ht="18" customHeight="1" x14ac:dyDescent="0.2">
      <c r="A544" s="421"/>
      <c r="B544" s="218" t="s">
        <v>328</v>
      </c>
      <c r="C544" s="218"/>
      <c r="D544" s="218"/>
      <c r="E544" s="218"/>
      <c r="F544" s="407" t="s">
        <v>327</v>
      </c>
      <c r="G544" s="407"/>
      <c r="H544" s="423">
        <v>36.57</v>
      </c>
      <c r="I544" s="423"/>
      <c r="J544" s="423">
        <v>37.369999999999997</v>
      </c>
      <c r="K544" s="423"/>
      <c r="L544" s="330">
        <f>J544/H544*100</f>
        <v>102.18758545255673</v>
      </c>
    </row>
    <row r="545" spans="1:12" ht="18.75" customHeight="1" x14ac:dyDescent="0.2">
      <c r="A545" s="421"/>
      <c r="B545" s="218" t="s">
        <v>329</v>
      </c>
      <c r="C545" s="218"/>
      <c r="D545" s="218"/>
      <c r="E545" s="218"/>
      <c r="F545" s="407" t="s">
        <v>327</v>
      </c>
      <c r="G545" s="407"/>
      <c r="H545" s="423">
        <v>52.54</v>
      </c>
      <c r="I545" s="423"/>
      <c r="J545" s="423">
        <v>52.72</v>
      </c>
      <c r="K545" s="423"/>
      <c r="L545" s="330">
        <f>J545/H545*100</f>
        <v>100.34259611724401</v>
      </c>
    </row>
    <row r="546" spans="1:12" ht="36.75" customHeight="1" x14ac:dyDescent="0.2">
      <c r="A546" s="424"/>
      <c r="B546" s="218" t="s">
        <v>330</v>
      </c>
      <c r="C546" s="425"/>
      <c r="D546" s="425"/>
      <c r="E546" s="425"/>
      <c r="F546" s="407" t="s">
        <v>103</v>
      </c>
      <c r="G546" s="407"/>
      <c r="H546" s="426">
        <v>24.4</v>
      </c>
      <c r="I546" s="426"/>
      <c r="J546" s="426">
        <v>12.07</v>
      </c>
      <c r="K546" s="426"/>
      <c r="L546" s="330">
        <f>J546-H546</f>
        <v>-12.329999999999998</v>
      </c>
    </row>
    <row r="547" spans="1:12" ht="23.25" customHeight="1" x14ac:dyDescent="0.2">
      <c r="A547" s="415" t="s">
        <v>39</v>
      </c>
      <c r="B547" s="402" t="s">
        <v>331</v>
      </c>
      <c r="C547" s="402"/>
      <c r="D547" s="402"/>
      <c r="E547" s="402"/>
      <c r="F547" s="416" t="s">
        <v>297</v>
      </c>
      <c r="G547" s="416"/>
      <c r="H547" s="419" t="s">
        <v>305</v>
      </c>
      <c r="I547" s="419"/>
      <c r="J547" s="419" t="s">
        <v>305</v>
      </c>
      <c r="K547" s="419"/>
      <c r="L547" s="417" t="s">
        <v>223</v>
      </c>
    </row>
    <row r="548" spans="1:12" ht="18" customHeight="1" x14ac:dyDescent="0.2">
      <c r="A548" s="424"/>
      <c r="B548" s="402" t="s">
        <v>321</v>
      </c>
      <c r="C548" s="402"/>
      <c r="D548" s="402"/>
      <c r="E548" s="402"/>
      <c r="F548" s="416" t="s">
        <v>188</v>
      </c>
      <c r="G548" s="416"/>
      <c r="H548" s="427">
        <v>19</v>
      </c>
      <c r="I548" s="419"/>
      <c r="J548" s="427">
        <v>19</v>
      </c>
      <c r="K548" s="419"/>
      <c r="L548" s="417">
        <f>J548/H548*100</f>
        <v>100</v>
      </c>
    </row>
    <row r="549" spans="1:12" ht="18" customHeight="1" x14ac:dyDescent="0.2">
      <c r="A549" s="424"/>
      <c r="B549" s="402" t="s">
        <v>322</v>
      </c>
      <c r="C549" s="402"/>
      <c r="D549" s="402"/>
      <c r="E549" s="402"/>
      <c r="F549" s="416" t="s">
        <v>47</v>
      </c>
      <c r="G549" s="416"/>
      <c r="H549" s="427">
        <v>190</v>
      </c>
      <c r="I549" s="419"/>
      <c r="J549" s="427">
        <v>205</v>
      </c>
      <c r="K549" s="419"/>
      <c r="L549" s="417">
        <f>J549/H549*100</f>
        <v>107.89473684210526</v>
      </c>
    </row>
    <row r="550" spans="1:12" ht="20.25" customHeight="1" x14ac:dyDescent="0.2">
      <c r="A550" s="424"/>
      <c r="B550" s="402" t="s">
        <v>332</v>
      </c>
      <c r="C550" s="402"/>
      <c r="D550" s="402"/>
      <c r="E550" s="402"/>
      <c r="F550" s="416" t="s">
        <v>188</v>
      </c>
      <c r="G550" s="416"/>
      <c r="H550" s="427">
        <v>46</v>
      </c>
      <c r="I550" s="419"/>
      <c r="J550" s="427">
        <v>55</v>
      </c>
      <c r="K550" s="419"/>
      <c r="L550" s="417">
        <f>J550/H550*100</f>
        <v>119.56521739130434</v>
      </c>
    </row>
    <row r="551" spans="1:12" ht="35.25" customHeight="1" x14ac:dyDescent="0.2">
      <c r="A551" s="46"/>
      <c r="B551" s="280" t="s">
        <v>333</v>
      </c>
      <c r="C551" s="281"/>
      <c r="D551" s="281"/>
      <c r="E551" s="282"/>
      <c r="F551" s="403" t="s">
        <v>47</v>
      </c>
      <c r="G551" s="403"/>
      <c r="H551" s="136">
        <v>12988</v>
      </c>
      <c r="I551" s="136"/>
      <c r="J551" s="136">
        <v>15946</v>
      </c>
      <c r="K551" s="136"/>
      <c r="L551" s="335">
        <f>J551/H551*100</f>
        <v>122.77486910994764</v>
      </c>
    </row>
    <row r="552" spans="1:12" ht="51.75" customHeight="1" x14ac:dyDescent="0.2">
      <c r="A552" s="372" t="s">
        <v>61</v>
      </c>
      <c r="B552" s="402" t="s">
        <v>334</v>
      </c>
      <c r="C552" s="402"/>
      <c r="D552" s="402"/>
      <c r="E552" s="402"/>
      <c r="F552" s="428" t="s">
        <v>302</v>
      </c>
      <c r="G552" s="428"/>
      <c r="H552" s="404" t="s">
        <v>335</v>
      </c>
      <c r="I552" s="404"/>
      <c r="J552" s="404" t="s">
        <v>335</v>
      </c>
      <c r="K552" s="404"/>
      <c r="L552" s="335" t="s">
        <v>223</v>
      </c>
    </row>
    <row r="553" spans="1:12" ht="17.25" customHeight="1" x14ac:dyDescent="0.2">
      <c r="A553" s="372"/>
      <c r="B553" s="406" t="s">
        <v>216</v>
      </c>
      <c r="C553" s="406"/>
      <c r="D553" s="406"/>
      <c r="E553" s="406"/>
      <c r="F553" s="407" t="s">
        <v>302</v>
      </c>
      <c r="G553" s="407"/>
      <c r="H553" s="408" t="s">
        <v>305</v>
      </c>
      <c r="I553" s="408"/>
      <c r="J553" s="408" t="s">
        <v>305</v>
      </c>
      <c r="K553" s="408"/>
      <c r="L553" s="330" t="s">
        <v>223</v>
      </c>
    </row>
    <row r="554" spans="1:12" ht="18" customHeight="1" x14ac:dyDescent="0.2">
      <c r="A554" s="372"/>
      <c r="B554" s="406" t="s">
        <v>210</v>
      </c>
      <c r="C554" s="406"/>
      <c r="D554" s="406"/>
      <c r="E554" s="406"/>
      <c r="F554" s="407" t="s">
        <v>302</v>
      </c>
      <c r="G554" s="407"/>
      <c r="H554" s="414">
        <v>0</v>
      </c>
      <c r="I554" s="414"/>
      <c r="J554" s="414">
        <v>0</v>
      </c>
      <c r="K554" s="414"/>
      <c r="L554" s="330" t="s">
        <v>57</v>
      </c>
    </row>
    <row r="555" spans="1:12" ht="18.75" customHeight="1" x14ac:dyDescent="0.2">
      <c r="A555" s="372"/>
      <c r="B555" s="406" t="s">
        <v>219</v>
      </c>
      <c r="C555" s="406"/>
      <c r="D555" s="406"/>
      <c r="E555" s="406"/>
      <c r="F555" s="407" t="s">
        <v>302</v>
      </c>
      <c r="G555" s="407"/>
      <c r="H555" s="408" t="s">
        <v>336</v>
      </c>
      <c r="I555" s="408"/>
      <c r="J555" s="408" t="s">
        <v>336</v>
      </c>
      <c r="K555" s="408"/>
      <c r="L555" s="330" t="s">
        <v>337</v>
      </c>
    </row>
    <row r="556" spans="1:12" ht="19.5" customHeight="1" x14ac:dyDescent="0.2">
      <c r="A556" s="372"/>
      <c r="B556" s="406" t="s">
        <v>212</v>
      </c>
      <c r="C556" s="406"/>
      <c r="D556" s="406"/>
      <c r="E556" s="406"/>
      <c r="F556" s="407" t="s">
        <v>302</v>
      </c>
      <c r="G556" s="407"/>
      <c r="H556" s="408" t="s">
        <v>336</v>
      </c>
      <c r="I556" s="408"/>
      <c r="J556" s="408" t="s">
        <v>336</v>
      </c>
      <c r="K556" s="408"/>
      <c r="L556" s="330" t="s">
        <v>337</v>
      </c>
    </row>
    <row r="557" spans="1:12" ht="20.25" customHeight="1" x14ac:dyDescent="0.2">
      <c r="A557" s="372"/>
      <c r="B557" s="402" t="s">
        <v>321</v>
      </c>
      <c r="C557" s="402"/>
      <c r="D557" s="402"/>
      <c r="E557" s="402"/>
      <c r="F557" s="403" t="s">
        <v>188</v>
      </c>
      <c r="G557" s="403"/>
      <c r="H557" s="132">
        <v>18</v>
      </c>
      <c r="I557" s="404"/>
      <c r="J557" s="429">
        <v>19</v>
      </c>
      <c r="K557" s="430"/>
      <c r="L557" s="335">
        <f>J557/H557*100</f>
        <v>105.55555555555556</v>
      </c>
    </row>
    <row r="558" spans="1:12" ht="20.25" customHeight="1" x14ac:dyDescent="0.2">
      <c r="A558" s="372"/>
      <c r="B558" s="431" t="s">
        <v>338</v>
      </c>
      <c r="C558" s="431"/>
      <c r="D558" s="431"/>
      <c r="E558" s="431"/>
      <c r="F558" s="432" t="s">
        <v>47</v>
      </c>
      <c r="G558" s="432"/>
      <c r="H558" s="429">
        <v>273</v>
      </c>
      <c r="I558" s="430"/>
      <c r="J558" s="132">
        <v>312</v>
      </c>
      <c r="K558" s="404"/>
      <c r="L558" s="433">
        <f>J558/H558*100</f>
        <v>114.28571428571428</v>
      </c>
    </row>
    <row r="559" spans="1:12" ht="21" customHeight="1" x14ac:dyDescent="0.2">
      <c r="A559" s="372"/>
      <c r="B559" s="402" t="s">
        <v>339</v>
      </c>
      <c r="C559" s="402"/>
      <c r="D559" s="402"/>
      <c r="E559" s="402"/>
      <c r="F559" s="403" t="s">
        <v>188</v>
      </c>
      <c r="G559" s="403"/>
      <c r="H559" s="132">
        <v>200</v>
      </c>
      <c r="I559" s="404"/>
      <c r="J559" s="132">
        <v>65</v>
      </c>
      <c r="K559" s="404"/>
      <c r="L559" s="335">
        <f t="shared" ref="L559:L560" si="16">J559/H559*100</f>
        <v>32.5</v>
      </c>
    </row>
    <row r="560" spans="1:12" ht="38.25" customHeight="1" x14ac:dyDescent="0.2">
      <c r="A560" s="372"/>
      <c r="B560" s="402" t="s">
        <v>340</v>
      </c>
      <c r="C560" s="402"/>
      <c r="D560" s="402"/>
      <c r="E560" s="402"/>
      <c r="F560" s="403" t="s">
        <v>47</v>
      </c>
      <c r="G560" s="403"/>
      <c r="H560" s="434">
        <v>33784</v>
      </c>
      <c r="I560" s="434"/>
      <c r="J560" s="434">
        <v>5152</v>
      </c>
      <c r="K560" s="434"/>
      <c r="L560" s="335">
        <f t="shared" si="16"/>
        <v>15.249822401136633</v>
      </c>
    </row>
    <row r="561" spans="1:13" ht="146.25" customHeight="1" x14ac:dyDescent="0.2">
      <c r="A561" s="398" t="s">
        <v>341</v>
      </c>
      <c r="B561" s="398"/>
      <c r="C561" s="398"/>
      <c r="D561" s="398"/>
      <c r="E561" s="398"/>
      <c r="F561" s="398"/>
      <c r="G561" s="398"/>
      <c r="H561" s="398"/>
      <c r="I561" s="398"/>
      <c r="J561" s="398"/>
      <c r="K561" s="398"/>
      <c r="L561" s="398"/>
    </row>
    <row r="562" spans="1:13" ht="57.75" customHeight="1" x14ac:dyDescent="0.2">
      <c r="A562" s="46" t="s">
        <v>26</v>
      </c>
      <c r="B562" s="47" t="s">
        <v>43</v>
      </c>
      <c r="C562" s="47"/>
      <c r="D562" s="47"/>
      <c r="E562" s="47"/>
      <c r="F562" s="71" t="s">
        <v>28</v>
      </c>
      <c r="G562" s="71"/>
      <c r="H562" s="72" t="s">
        <v>184</v>
      </c>
      <c r="I562" s="72"/>
      <c r="J562" s="72" t="s">
        <v>185</v>
      </c>
      <c r="K562" s="72"/>
      <c r="L562" s="46" t="s">
        <v>95</v>
      </c>
    </row>
    <row r="563" spans="1:13" ht="34.5" customHeight="1" x14ac:dyDescent="0.2">
      <c r="A563" s="372" t="s">
        <v>63</v>
      </c>
      <c r="B563" s="402" t="s">
        <v>342</v>
      </c>
      <c r="C563" s="402"/>
      <c r="D563" s="402"/>
      <c r="E563" s="402"/>
      <c r="F563" s="428" t="s">
        <v>302</v>
      </c>
      <c r="G563" s="428"/>
      <c r="H563" s="430" t="s">
        <v>305</v>
      </c>
      <c r="I563" s="430"/>
      <c r="J563" s="404" t="s">
        <v>305</v>
      </c>
      <c r="K563" s="404"/>
      <c r="L563" s="335" t="s">
        <v>223</v>
      </c>
      <c r="M563" s="15"/>
    </row>
    <row r="564" spans="1:13" ht="17.25" customHeight="1" x14ac:dyDescent="0.2">
      <c r="A564" s="372"/>
      <c r="B564" s="406" t="s">
        <v>216</v>
      </c>
      <c r="C564" s="406"/>
      <c r="D564" s="406"/>
      <c r="E564" s="406"/>
      <c r="F564" s="407" t="s">
        <v>302</v>
      </c>
      <c r="G564" s="407"/>
      <c r="H564" s="435">
        <v>0</v>
      </c>
      <c r="I564" s="435"/>
      <c r="J564" s="414">
        <v>0</v>
      </c>
      <c r="K564" s="414"/>
      <c r="L564" s="330" t="s">
        <v>57</v>
      </c>
    </row>
    <row r="565" spans="1:13" ht="16.5" customHeight="1" x14ac:dyDescent="0.2">
      <c r="A565" s="372"/>
      <c r="B565" s="406" t="s">
        <v>210</v>
      </c>
      <c r="C565" s="406"/>
      <c r="D565" s="406"/>
      <c r="E565" s="406"/>
      <c r="F565" s="407" t="s">
        <v>302</v>
      </c>
      <c r="G565" s="407"/>
      <c r="H565" s="436" t="s">
        <v>305</v>
      </c>
      <c r="I565" s="436"/>
      <c r="J565" s="408" t="s">
        <v>305</v>
      </c>
      <c r="K565" s="408"/>
      <c r="L565" s="330" t="s">
        <v>223</v>
      </c>
    </row>
    <row r="566" spans="1:13" s="290" customFormat="1" ht="15.75" customHeight="1" x14ac:dyDescent="0.2">
      <c r="A566" s="372"/>
      <c r="B566" s="406" t="s">
        <v>219</v>
      </c>
      <c r="C566" s="406"/>
      <c r="D566" s="406"/>
      <c r="E566" s="406"/>
      <c r="F566" s="407" t="s">
        <v>302</v>
      </c>
      <c r="G566" s="407"/>
      <c r="H566" s="435">
        <v>0</v>
      </c>
      <c r="I566" s="435"/>
      <c r="J566" s="414">
        <v>0</v>
      </c>
      <c r="K566" s="414"/>
      <c r="L566" s="330" t="s">
        <v>57</v>
      </c>
    </row>
    <row r="567" spans="1:13" s="290" customFormat="1" ht="18.75" customHeight="1" x14ac:dyDescent="0.2">
      <c r="A567" s="372"/>
      <c r="B567" s="406" t="s">
        <v>212</v>
      </c>
      <c r="C567" s="406"/>
      <c r="D567" s="406"/>
      <c r="E567" s="406"/>
      <c r="F567" s="407" t="s">
        <v>302</v>
      </c>
      <c r="G567" s="407"/>
      <c r="H567" s="435">
        <v>0</v>
      </c>
      <c r="I567" s="435"/>
      <c r="J567" s="414">
        <v>0</v>
      </c>
      <c r="K567" s="414"/>
      <c r="L567" s="330" t="s">
        <v>57</v>
      </c>
    </row>
    <row r="568" spans="1:13" s="290" customFormat="1" ht="16.5" customHeight="1" x14ac:dyDescent="0.2">
      <c r="A568" s="372"/>
      <c r="B568" s="402" t="s">
        <v>321</v>
      </c>
      <c r="C568" s="402"/>
      <c r="D568" s="402"/>
      <c r="E568" s="402"/>
      <c r="F568" s="403" t="s">
        <v>188</v>
      </c>
      <c r="G568" s="403"/>
      <c r="H568" s="430">
        <v>12</v>
      </c>
      <c r="I568" s="430"/>
      <c r="J568" s="404">
        <v>12</v>
      </c>
      <c r="K568" s="404"/>
      <c r="L568" s="335">
        <f>J568/H568*100</f>
        <v>100</v>
      </c>
    </row>
    <row r="569" spans="1:13" s="290" customFormat="1" ht="16.5" customHeight="1" x14ac:dyDescent="0.2">
      <c r="A569" s="372"/>
      <c r="B569" s="402" t="s">
        <v>322</v>
      </c>
      <c r="C569" s="402"/>
      <c r="D569" s="402"/>
      <c r="E569" s="402"/>
      <c r="F569" s="403" t="s">
        <v>47</v>
      </c>
      <c r="G569" s="403"/>
      <c r="H569" s="404" t="s">
        <v>343</v>
      </c>
      <c r="I569" s="404"/>
      <c r="J569" s="404" t="s">
        <v>343</v>
      </c>
      <c r="K569" s="404"/>
      <c r="L569" s="335">
        <f>J569/H569*100</f>
        <v>100</v>
      </c>
    </row>
    <row r="570" spans="1:13" ht="21" customHeight="1" x14ac:dyDescent="0.2">
      <c r="A570" s="372"/>
      <c r="B570" s="280" t="s">
        <v>344</v>
      </c>
      <c r="C570" s="281"/>
      <c r="D570" s="281"/>
      <c r="E570" s="282"/>
      <c r="F570" s="403" t="s">
        <v>188</v>
      </c>
      <c r="G570" s="403"/>
      <c r="H570" s="132">
        <v>37</v>
      </c>
      <c r="I570" s="404"/>
      <c r="J570" s="132">
        <v>28</v>
      </c>
      <c r="K570" s="404"/>
      <c r="L570" s="335">
        <f>J570/H570*100</f>
        <v>75.675675675675677</v>
      </c>
    </row>
    <row r="571" spans="1:13" s="290" customFormat="1" ht="27" customHeight="1" x14ac:dyDescent="0.2">
      <c r="A571" s="372"/>
      <c r="B571" s="280" t="s">
        <v>345</v>
      </c>
      <c r="C571" s="281"/>
      <c r="D571" s="281"/>
      <c r="E571" s="282"/>
      <c r="F571" s="403" t="s">
        <v>47</v>
      </c>
      <c r="G571" s="403"/>
      <c r="H571" s="434">
        <v>1049</v>
      </c>
      <c r="I571" s="434"/>
      <c r="J571" s="434">
        <v>990</v>
      </c>
      <c r="K571" s="434"/>
      <c r="L571" s="335">
        <f>J571/H571*100</f>
        <v>94.375595805529073</v>
      </c>
    </row>
    <row r="572" spans="1:13" s="290" customFormat="1" ht="33" customHeight="1" x14ac:dyDescent="0.2">
      <c r="A572" s="372" t="s">
        <v>65</v>
      </c>
      <c r="B572" s="402" t="s">
        <v>346</v>
      </c>
      <c r="C572" s="402"/>
      <c r="D572" s="402"/>
      <c r="E572" s="402"/>
      <c r="F572" s="428" t="s">
        <v>302</v>
      </c>
      <c r="G572" s="428"/>
      <c r="H572" s="430" t="s">
        <v>305</v>
      </c>
      <c r="I572" s="430"/>
      <c r="J572" s="404" t="s">
        <v>305</v>
      </c>
      <c r="K572" s="404"/>
      <c r="L572" s="335" t="s">
        <v>223</v>
      </c>
    </row>
    <row r="573" spans="1:13" s="290" customFormat="1" ht="17.25" customHeight="1" x14ac:dyDescent="0.2">
      <c r="A573" s="372"/>
      <c r="B573" s="406" t="s">
        <v>216</v>
      </c>
      <c r="C573" s="406"/>
      <c r="D573" s="406"/>
      <c r="E573" s="406"/>
      <c r="F573" s="407" t="s">
        <v>302</v>
      </c>
      <c r="G573" s="407"/>
      <c r="H573" s="436" t="s">
        <v>305</v>
      </c>
      <c r="I573" s="436"/>
      <c r="J573" s="408" t="s">
        <v>305</v>
      </c>
      <c r="K573" s="408"/>
      <c r="L573" s="330" t="s">
        <v>223</v>
      </c>
    </row>
    <row r="574" spans="1:13" s="290" customFormat="1" ht="18.75" customHeight="1" x14ac:dyDescent="0.2">
      <c r="A574" s="372"/>
      <c r="B574" s="406" t="s">
        <v>210</v>
      </c>
      <c r="C574" s="406"/>
      <c r="D574" s="406"/>
      <c r="E574" s="406"/>
      <c r="F574" s="407" t="s">
        <v>302</v>
      </c>
      <c r="G574" s="407"/>
      <c r="H574" s="435">
        <v>0</v>
      </c>
      <c r="I574" s="435"/>
      <c r="J574" s="414">
        <v>0</v>
      </c>
      <c r="K574" s="414"/>
      <c r="L574" s="330" t="s">
        <v>57</v>
      </c>
    </row>
    <row r="575" spans="1:13" ht="16.5" customHeight="1" x14ac:dyDescent="0.2">
      <c r="A575" s="372"/>
      <c r="B575" s="406" t="s">
        <v>219</v>
      </c>
      <c r="C575" s="406"/>
      <c r="D575" s="406"/>
      <c r="E575" s="406"/>
      <c r="F575" s="407" t="s">
        <v>302</v>
      </c>
      <c r="G575" s="407"/>
      <c r="H575" s="435">
        <v>0</v>
      </c>
      <c r="I575" s="435"/>
      <c r="J575" s="414">
        <v>0</v>
      </c>
      <c r="K575" s="414"/>
      <c r="L575" s="330" t="s">
        <v>57</v>
      </c>
    </row>
    <row r="576" spans="1:13" s="290" customFormat="1" ht="18.75" customHeight="1" x14ac:dyDescent="0.2">
      <c r="A576" s="372"/>
      <c r="B576" s="406" t="s">
        <v>212</v>
      </c>
      <c r="C576" s="406"/>
      <c r="D576" s="406"/>
      <c r="E576" s="406"/>
      <c r="F576" s="407" t="s">
        <v>302</v>
      </c>
      <c r="G576" s="407"/>
      <c r="H576" s="435">
        <v>0</v>
      </c>
      <c r="I576" s="435"/>
      <c r="J576" s="414">
        <v>0</v>
      </c>
      <c r="K576" s="414"/>
      <c r="L576" s="330" t="s">
        <v>57</v>
      </c>
    </row>
    <row r="577" spans="1:19" s="290" customFormat="1" ht="16.5" customHeight="1" x14ac:dyDescent="0.2">
      <c r="A577" s="372"/>
      <c r="B577" s="402" t="s">
        <v>347</v>
      </c>
      <c r="C577" s="402"/>
      <c r="D577" s="402"/>
      <c r="E577" s="402"/>
      <c r="F577" s="403" t="s">
        <v>188</v>
      </c>
      <c r="G577" s="403"/>
      <c r="H577" s="437">
        <v>451</v>
      </c>
      <c r="I577" s="437"/>
      <c r="J577" s="434">
        <v>433</v>
      </c>
      <c r="K577" s="434"/>
      <c r="L577" s="335">
        <f>J577/H577*100</f>
        <v>96.008869179600893</v>
      </c>
    </row>
    <row r="578" spans="1:19" s="290" customFormat="1" ht="20.25" customHeight="1" x14ac:dyDescent="0.2">
      <c r="A578" s="372"/>
      <c r="B578" s="438" t="s">
        <v>348</v>
      </c>
      <c r="C578" s="439"/>
      <c r="D578" s="439"/>
      <c r="E578" s="439"/>
      <c r="F578" s="403" t="s">
        <v>47</v>
      </c>
      <c r="G578" s="403"/>
      <c r="H578" s="437">
        <v>11235</v>
      </c>
      <c r="I578" s="437"/>
      <c r="J578" s="434">
        <v>12574</v>
      </c>
      <c r="K578" s="434"/>
      <c r="L578" s="335">
        <f>J578/H578*100</f>
        <v>111.91811303960837</v>
      </c>
    </row>
    <row r="579" spans="1:19" s="290" customFormat="1" ht="20.25" customHeight="1" x14ac:dyDescent="0.2">
      <c r="A579" s="372"/>
      <c r="B579" s="402" t="s">
        <v>349</v>
      </c>
      <c r="C579" s="402"/>
      <c r="D579" s="402"/>
      <c r="E579" s="402"/>
      <c r="F579" s="403" t="s">
        <v>111</v>
      </c>
      <c r="G579" s="403"/>
      <c r="H579" s="440">
        <v>2355.1999999999998</v>
      </c>
      <c r="I579" s="440"/>
      <c r="J579" s="409">
        <v>2451.56</v>
      </c>
      <c r="K579" s="409"/>
      <c r="L579" s="335">
        <f>J579/H579*100</f>
        <v>104.0913722826087</v>
      </c>
    </row>
    <row r="580" spans="1:19" ht="20.25" customHeight="1" x14ac:dyDescent="0.2">
      <c r="A580" s="372"/>
      <c r="B580" s="280" t="s">
        <v>344</v>
      </c>
      <c r="C580" s="281"/>
      <c r="D580" s="281"/>
      <c r="E580" s="282"/>
      <c r="F580" s="441" t="s">
        <v>188</v>
      </c>
      <c r="G580" s="442"/>
      <c r="H580" s="443">
        <v>39</v>
      </c>
      <c r="I580" s="444"/>
      <c r="J580" s="443">
        <v>35</v>
      </c>
      <c r="K580" s="444"/>
      <c r="L580" s="335">
        <f>J580/H580*100</f>
        <v>89.743589743589752</v>
      </c>
    </row>
    <row r="581" spans="1:19" s="290" customFormat="1" ht="21" customHeight="1" x14ac:dyDescent="0.2">
      <c r="A581" s="372"/>
      <c r="B581" s="280" t="s">
        <v>350</v>
      </c>
      <c r="C581" s="281"/>
      <c r="D581" s="281"/>
      <c r="E581" s="282"/>
      <c r="F581" s="441" t="s">
        <v>47</v>
      </c>
      <c r="G581" s="442"/>
      <c r="H581" s="443">
        <v>5337</v>
      </c>
      <c r="I581" s="444"/>
      <c r="J581" s="443">
        <v>3175</v>
      </c>
      <c r="K581" s="444"/>
      <c r="L581" s="335">
        <f>J581/H581*100</f>
        <v>59.490350384110926</v>
      </c>
    </row>
    <row r="582" spans="1:19" s="290" customFormat="1" ht="20.100000000000001" customHeight="1" x14ac:dyDescent="0.2">
      <c r="A582" s="372" t="s">
        <v>67</v>
      </c>
      <c r="B582" s="402" t="s">
        <v>351</v>
      </c>
      <c r="C582" s="402"/>
      <c r="D582" s="402"/>
      <c r="E582" s="402"/>
      <c r="F582" s="403" t="s">
        <v>302</v>
      </c>
      <c r="G582" s="403"/>
      <c r="H582" s="404" t="s">
        <v>336</v>
      </c>
      <c r="I582" s="404"/>
      <c r="J582" s="404" t="s">
        <v>336</v>
      </c>
      <c r="K582" s="404"/>
      <c r="L582" s="335" t="s">
        <v>352</v>
      </c>
    </row>
    <row r="583" spans="1:19" s="290" customFormat="1" ht="18" customHeight="1" x14ac:dyDescent="0.2">
      <c r="A583" s="124" t="s">
        <v>353</v>
      </c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</row>
    <row r="584" spans="1:19" s="445" customFormat="1" ht="36.75" customHeight="1" x14ac:dyDescent="0.2">
      <c r="A584" s="372" t="s">
        <v>69</v>
      </c>
      <c r="B584" s="438" t="s">
        <v>354</v>
      </c>
      <c r="C584" s="438"/>
      <c r="D584" s="438"/>
      <c r="E584" s="438"/>
      <c r="F584" s="403" t="s">
        <v>302</v>
      </c>
      <c r="G584" s="403"/>
      <c r="H584" s="404" t="s">
        <v>355</v>
      </c>
      <c r="I584" s="404"/>
      <c r="J584" s="404" t="s">
        <v>355</v>
      </c>
      <c r="K584" s="404"/>
      <c r="L584" s="335" t="s">
        <v>223</v>
      </c>
    </row>
    <row r="585" spans="1:19" ht="20.25" customHeight="1" x14ac:dyDescent="0.2">
      <c r="A585" s="381"/>
      <c r="B585" s="218" t="s">
        <v>216</v>
      </c>
      <c r="C585" s="218"/>
      <c r="D585" s="218"/>
      <c r="E585" s="218"/>
      <c r="F585" s="407" t="s">
        <v>302</v>
      </c>
      <c r="G585" s="407"/>
      <c r="H585" s="408" t="s">
        <v>305</v>
      </c>
      <c r="I585" s="408"/>
      <c r="J585" s="408" t="s">
        <v>305</v>
      </c>
      <c r="K585" s="408"/>
      <c r="L585" s="330" t="s">
        <v>223</v>
      </c>
    </row>
    <row r="586" spans="1:19" s="290" customFormat="1" ht="15.75" x14ac:dyDescent="0.2">
      <c r="A586" s="381"/>
      <c r="B586" s="218" t="s">
        <v>210</v>
      </c>
      <c r="C586" s="218"/>
      <c r="D586" s="218"/>
      <c r="E586" s="218"/>
      <c r="F586" s="407" t="s">
        <v>302</v>
      </c>
      <c r="G586" s="407"/>
      <c r="H586" s="408" t="s">
        <v>305</v>
      </c>
      <c r="I586" s="408"/>
      <c r="J586" s="408" t="s">
        <v>305</v>
      </c>
      <c r="K586" s="408"/>
      <c r="L586" s="330" t="s">
        <v>223</v>
      </c>
    </row>
    <row r="587" spans="1:19" s="290" customFormat="1" ht="20.100000000000001" customHeight="1" x14ac:dyDescent="0.2">
      <c r="A587" s="381"/>
      <c r="B587" s="218" t="s">
        <v>219</v>
      </c>
      <c r="C587" s="218"/>
      <c r="D587" s="218"/>
      <c r="E587" s="218"/>
      <c r="F587" s="407" t="s">
        <v>302</v>
      </c>
      <c r="G587" s="407"/>
      <c r="H587" s="408" t="s">
        <v>305</v>
      </c>
      <c r="I587" s="408"/>
      <c r="J587" s="408" t="s">
        <v>305</v>
      </c>
      <c r="K587" s="408"/>
      <c r="L587" s="330" t="s">
        <v>223</v>
      </c>
    </row>
    <row r="588" spans="1:19" s="290" customFormat="1" ht="17.25" customHeight="1" x14ac:dyDescent="0.2">
      <c r="A588" s="381"/>
      <c r="B588" s="218" t="s">
        <v>212</v>
      </c>
      <c r="C588" s="218"/>
      <c r="D588" s="218"/>
      <c r="E588" s="218"/>
      <c r="F588" s="407" t="s">
        <v>302</v>
      </c>
      <c r="G588" s="407"/>
      <c r="H588" s="408" t="s">
        <v>305</v>
      </c>
      <c r="I588" s="408"/>
      <c r="J588" s="408" t="s">
        <v>305</v>
      </c>
      <c r="K588" s="408"/>
      <c r="L588" s="330" t="s">
        <v>223</v>
      </c>
    </row>
    <row r="589" spans="1:19" s="290" customFormat="1" ht="34.5" customHeight="1" x14ac:dyDescent="0.25">
      <c r="A589" s="372" t="s">
        <v>71</v>
      </c>
      <c r="B589" s="253" t="s">
        <v>356</v>
      </c>
      <c r="C589" s="254"/>
      <c r="D589" s="254"/>
      <c r="E589" s="255"/>
      <c r="F589" s="446" t="s">
        <v>302</v>
      </c>
      <c r="G589" s="447"/>
      <c r="H589" s="396" t="s">
        <v>336</v>
      </c>
      <c r="I589" s="448"/>
      <c r="J589" s="396" t="s">
        <v>336</v>
      </c>
      <c r="K589" s="448"/>
      <c r="L589" s="330" t="s">
        <v>357</v>
      </c>
      <c r="M589" s="1"/>
      <c r="S589" s="449"/>
    </row>
    <row r="590" spans="1:19" s="290" customFormat="1" ht="18" customHeight="1" x14ac:dyDescent="0.2">
      <c r="A590" s="381"/>
      <c r="B590" s="173" t="s">
        <v>216</v>
      </c>
      <c r="C590" s="174"/>
      <c r="D590" s="174"/>
      <c r="E590" s="175"/>
      <c r="F590" s="446" t="s">
        <v>302</v>
      </c>
      <c r="G590" s="447"/>
      <c r="H590" s="396" t="s">
        <v>336</v>
      </c>
      <c r="I590" s="448"/>
      <c r="J590" s="396" t="s">
        <v>336</v>
      </c>
      <c r="K590" s="448"/>
      <c r="L590" s="330" t="s">
        <v>357</v>
      </c>
      <c r="M590" s="1"/>
    </row>
    <row r="591" spans="1:19" s="290" customFormat="1" ht="20.100000000000001" customHeight="1" x14ac:dyDescent="0.2">
      <c r="A591" s="381"/>
      <c r="B591" s="173" t="s">
        <v>210</v>
      </c>
      <c r="C591" s="174"/>
      <c r="D591" s="174"/>
      <c r="E591" s="175"/>
      <c r="F591" s="446" t="s">
        <v>302</v>
      </c>
      <c r="G591" s="450"/>
      <c r="H591" s="396" t="s">
        <v>358</v>
      </c>
      <c r="I591" s="448"/>
      <c r="J591" s="396" t="s">
        <v>358</v>
      </c>
      <c r="K591" s="448"/>
      <c r="L591" s="330" t="s">
        <v>357</v>
      </c>
      <c r="M591" s="1"/>
    </row>
    <row r="592" spans="1:19" s="290" customFormat="1" ht="20.100000000000001" customHeight="1" x14ac:dyDescent="0.2">
      <c r="A592" s="381"/>
      <c r="B592" s="173" t="s">
        <v>219</v>
      </c>
      <c r="C592" s="174"/>
      <c r="D592" s="174"/>
      <c r="E592" s="175"/>
      <c r="F592" s="446" t="s">
        <v>302</v>
      </c>
      <c r="G592" s="450"/>
      <c r="H592" s="396" t="s">
        <v>358</v>
      </c>
      <c r="I592" s="448"/>
      <c r="J592" s="396" t="s">
        <v>358</v>
      </c>
      <c r="K592" s="448"/>
      <c r="L592" s="330" t="s">
        <v>357</v>
      </c>
      <c r="M592" s="1"/>
    </row>
    <row r="593" spans="1:47" ht="20.100000000000001" customHeight="1" x14ac:dyDescent="0.2">
      <c r="A593" s="381"/>
      <c r="B593" s="173" t="s">
        <v>212</v>
      </c>
      <c r="C593" s="174"/>
      <c r="D593" s="174"/>
      <c r="E593" s="175"/>
      <c r="F593" s="446" t="s">
        <v>302</v>
      </c>
      <c r="G593" s="450"/>
      <c r="H593" s="396" t="s">
        <v>358</v>
      </c>
      <c r="I593" s="448"/>
      <c r="J593" s="396" t="s">
        <v>358</v>
      </c>
      <c r="K593" s="448"/>
      <c r="L593" s="330" t="s">
        <v>357</v>
      </c>
    </row>
    <row r="594" spans="1:47" s="290" customFormat="1" ht="20.100000000000001" customHeight="1" x14ac:dyDescent="0.2">
      <c r="A594" s="373"/>
      <c r="B594" s="129" t="s">
        <v>359</v>
      </c>
      <c r="C594" s="130"/>
      <c r="D594" s="130"/>
      <c r="E594" s="131"/>
      <c r="F594" s="352" t="s">
        <v>47</v>
      </c>
      <c r="G594" s="353"/>
      <c r="H594" s="137">
        <v>1036</v>
      </c>
      <c r="I594" s="138"/>
      <c r="J594" s="137">
        <v>1054</v>
      </c>
      <c r="K594" s="138"/>
      <c r="L594" s="335">
        <f>J594/H594*100</f>
        <v>101.73745173745175</v>
      </c>
      <c r="M594" s="1"/>
    </row>
    <row r="595" spans="1:47" s="290" customFormat="1" ht="20.100000000000001" customHeight="1" x14ac:dyDescent="0.2">
      <c r="A595" s="352" t="s">
        <v>360</v>
      </c>
      <c r="B595" s="353"/>
      <c r="C595" s="353"/>
      <c r="D595" s="353"/>
      <c r="E595" s="353"/>
      <c r="F595" s="353"/>
      <c r="G595" s="353"/>
      <c r="H595" s="353"/>
      <c r="I595" s="353"/>
      <c r="J595" s="353"/>
      <c r="K595" s="353"/>
      <c r="L595" s="353"/>
      <c r="M595" s="389"/>
    </row>
    <row r="596" spans="1:47" s="290" customFormat="1" ht="21" customHeight="1" x14ac:dyDescent="0.2">
      <c r="A596" s="372" t="s">
        <v>73</v>
      </c>
      <c r="B596" s="129" t="s">
        <v>361</v>
      </c>
      <c r="C596" s="130"/>
      <c r="D596" s="130"/>
      <c r="E596" s="131"/>
      <c r="F596" s="352" t="s">
        <v>297</v>
      </c>
      <c r="G596" s="389"/>
      <c r="H596" s="137" t="s">
        <v>358</v>
      </c>
      <c r="I596" s="138"/>
      <c r="J596" s="451" t="s">
        <v>305</v>
      </c>
      <c r="K596" s="452"/>
      <c r="L596" s="335" t="s">
        <v>57</v>
      </c>
      <c r="M596" s="1"/>
    </row>
    <row r="597" spans="1:47" s="290" customFormat="1" ht="39.75" customHeight="1" x14ac:dyDescent="0.2">
      <c r="A597" s="453" t="s">
        <v>362</v>
      </c>
      <c r="B597" s="454" t="s">
        <v>363</v>
      </c>
      <c r="C597" s="454"/>
      <c r="D597" s="454"/>
      <c r="E597" s="454"/>
      <c r="F597" s="47" t="s">
        <v>103</v>
      </c>
      <c r="G597" s="47"/>
      <c r="H597" s="455">
        <v>35.049999999999997</v>
      </c>
      <c r="I597" s="455"/>
      <c r="J597" s="455">
        <v>17.59</v>
      </c>
      <c r="K597" s="455"/>
      <c r="L597" s="325">
        <f>J597-H597</f>
        <v>-17.459999999999997</v>
      </c>
      <c r="M597" s="1"/>
    </row>
    <row r="598" spans="1:47" ht="91.5" customHeight="1" x14ac:dyDescent="0.2">
      <c r="A598" s="456" t="s">
        <v>364</v>
      </c>
      <c r="B598" s="456"/>
      <c r="C598" s="456"/>
      <c r="D598" s="456"/>
      <c r="E598" s="456"/>
      <c r="F598" s="456"/>
      <c r="G598" s="456"/>
      <c r="H598" s="456"/>
      <c r="I598" s="456"/>
      <c r="J598" s="456"/>
      <c r="K598" s="456"/>
      <c r="L598" s="456"/>
    </row>
    <row r="599" spans="1:47" s="458" customFormat="1" ht="32.25" customHeight="1" x14ac:dyDescent="0.2">
      <c r="A599" s="457" t="s">
        <v>365</v>
      </c>
      <c r="B599" s="457"/>
      <c r="C599" s="457"/>
      <c r="D599" s="457"/>
      <c r="E599" s="457"/>
      <c r="F599" s="457"/>
      <c r="G599" s="457"/>
      <c r="H599" s="457"/>
      <c r="I599" s="457"/>
      <c r="J599" s="457"/>
      <c r="K599" s="457"/>
      <c r="L599" s="457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</row>
    <row r="600" spans="1:47" ht="47.25" customHeight="1" x14ac:dyDescent="0.2">
      <c r="A600" s="46" t="s">
        <v>26</v>
      </c>
      <c r="B600" s="47" t="s">
        <v>43</v>
      </c>
      <c r="C600" s="47"/>
      <c r="D600" s="47"/>
      <c r="E600" s="47"/>
      <c r="F600" s="71" t="s">
        <v>28</v>
      </c>
      <c r="G600" s="71"/>
      <c r="H600" s="72" t="s">
        <v>184</v>
      </c>
      <c r="I600" s="72"/>
      <c r="J600" s="72" t="s">
        <v>185</v>
      </c>
      <c r="K600" s="72"/>
      <c r="L600" s="48" t="s">
        <v>95</v>
      </c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</row>
    <row r="601" spans="1:47" ht="18.95" customHeight="1" x14ac:dyDescent="0.2">
      <c r="A601" s="377" t="s">
        <v>270</v>
      </c>
      <c r="B601" s="341" t="s">
        <v>366</v>
      </c>
      <c r="C601" s="342"/>
      <c r="D601" s="342"/>
      <c r="E601" s="343"/>
      <c r="F601" s="160" t="s">
        <v>188</v>
      </c>
      <c r="G601" s="162"/>
      <c r="H601" s="378">
        <v>58</v>
      </c>
      <c r="I601" s="379"/>
      <c r="J601" s="378">
        <f>J602+J603+J604+J605</f>
        <v>60</v>
      </c>
      <c r="K601" s="379"/>
      <c r="L601" s="387">
        <f>J601/H601*100</f>
        <v>103.44827586206897</v>
      </c>
    </row>
    <row r="602" spans="1:47" ht="17.25" customHeight="1" x14ac:dyDescent="0.2">
      <c r="A602" s="377"/>
      <c r="B602" s="173" t="s">
        <v>216</v>
      </c>
      <c r="C602" s="174"/>
      <c r="D602" s="174"/>
      <c r="E602" s="175"/>
      <c r="F602" s="256" t="s">
        <v>188</v>
      </c>
      <c r="G602" s="257"/>
      <c r="H602" s="367">
        <f>H607+H612+H617+H622+H627+H634+H639</f>
        <v>42</v>
      </c>
      <c r="I602" s="368"/>
      <c r="J602" s="367">
        <f>J607+J612+J617+J622+J627+J634+J639</f>
        <v>44</v>
      </c>
      <c r="K602" s="368"/>
      <c r="L602" s="459">
        <f t="shared" ref="L602:L611" si="17">J602/H602*100</f>
        <v>104.76190476190477</v>
      </c>
    </row>
    <row r="603" spans="1:47" ht="16.5" customHeight="1" x14ac:dyDescent="0.2">
      <c r="A603" s="377"/>
      <c r="B603" s="173" t="s">
        <v>210</v>
      </c>
      <c r="C603" s="174"/>
      <c r="D603" s="174"/>
      <c r="E603" s="175"/>
      <c r="F603" s="256" t="s">
        <v>188</v>
      </c>
      <c r="G603" s="257"/>
      <c r="H603" s="367">
        <f>H608+H613+H618+H623+H628+H635+H640</f>
        <v>1</v>
      </c>
      <c r="I603" s="368"/>
      <c r="J603" s="367">
        <f>J608+J613+J618+J623+J628+J635+J640</f>
        <v>1</v>
      </c>
      <c r="K603" s="368"/>
      <c r="L603" s="459">
        <f t="shared" si="17"/>
        <v>100</v>
      </c>
    </row>
    <row r="604" spans="1:47" ht="15.75" customHeight="1" x14ac:dyDescent="0.2">
      <c r="A604" s="377"/>
      <c r="B604" s="173" t="s">
        <v>219</v>
      </c>
      <c r="C604" s="174"/>
      <c r="D604" s="174"/>
      <c r="E604" s="175"/>
      <c r="F604" s="256" t="s">
        <v>188</v>
      </c>
      <c r="G604" s="257"/>
      <c r="H604" s="367">
        <f>H609+H614+H614+H619+H624+H629+H636+H641</f>
        <v>11</v>
      </c>
      <c r="I604" s="368"/>
      <c r="J604" s="367">
        <f>J609+J614+J619+J624+J629+J636+J641</f>
        <v>11</v>
      </c>
      <c r="K604" s="368"/>
      <c r="L604" s="459">
        <f t="shared" si="17"/>
        <v>100</v>
      </c>
    </row>
    <row r="605" spans="1:47" ht="16.5" customHeight="1" x14ac:dyDescent="0.2">
      <c r="A605" s="377"/>
      <c r="B605" s="173" t="s">
        <v>212</v>
      </c>
      <c r="C605" s="174"/>
      <c r="D605" s="174"/>
      <c r="E605" s="175"/>
      <c r="F605" s="256" t="s">
        <v>188</v>
      </c>
      <c r="G605" s="257"/>
      <c r="H605" s="367">
        <f>H610+H615+H620+H625+H630+H637+H642</f>
        <v>4</v>
      </c>
      <c r="I605" s="368"/>
      <c r="J605" s="367">
        <f>J610+J615+J620+J625+J630+J637+J642</f>
        <v>4</v>
      </c>
      <c r="K605" s="368"/>
      <c r="L605" s="459">
        <f t="shared" si="17"/>
        <v>100</v>
      </c>
    </row>
    <row r="606" spans="1:47" ht="18.95" customHeight="1" x14ac:dyDescent="0.2">
      <c r="A606" s="348" t="s">
        <v>33</v>
      </c>
      <c r="B606" s="349" t="s">
        <v>367</v>
      </c>
      <c r="C606" s="350"/>
      <c r="D606" s="350"/>
      <c r="E606" s="351"/>
      <c r="F606" s="352" t="s">
        <v>188</v>
      </c>
      <c r="G606" s="389"/>
      <c r="H606" s="136">
        <f>H607+H608+H609+H610</f>
        <v>20</v>
      </c>
      <c r="I606" s="136"/>
      <c r="J606" s="136">
        <f>J607+J608+J609+J610</f>
        <v>21</v>
      </c>
      <c r="K606" s="136"/>
      <c r="L606" s="335">
        <f t="shared" si="17"/>
        <v>105</v>
      </c>
    </row>
    <row r="607" spans="1:47" ht="18.95" customHeight="1" x14ac:dyDescent="0.2">
      <c r="A607" s="371"/>
      <c r="B607" s="173" t="s">
        <v>216</v>
      </c>
      <c r="C607" s="174"/>
      <c r="D607" s="174"/>
      <c r="E607" s="175"/>
      <c r="F607" s="256" t="s">
        <v>188</v>
      </c>
      <c r="G607" s="257"/>
      <c r="H607" s="367">
        <v>13</v>
      </c>
      <c r="I607" s="368"/>
      <c r="J607" s="367">
        <v>14</v>
      </c>
      <c r="K607" s="368"/>
      <c r="L607" s="330">
        <f t="shared" si="17"/>
        <v>107.69230769230769</v>
      </c>
      <c r="N607" s="103"/>
    </row>
    <row r="608" spans="1:47" ht="16.5" customHeight="1" x14ac:dyDescent="0.2">
      <c r="A608" s="371"/>
      <c r="B608" s="173" t="s">
        <v>210</v>
      </c>
      <c r="C608" s="174"/>
      <c r="D608" s="174"/>
      <c r="E608" s="175"/>
      <c r="F608" s="256" t="s">
        <v>188</v>
      </c>
      <c r="G608" s="257"/>
      <c r="H608" s="367">
        <v>1</v>
      </c>
      <c r="I608" s="368"/>
      <c r="J608" s="367">
        <v>1</v>
      </c>
      <c r="K608" s="368"/>
      <c r="L608" s="330">
        <f t="shared" si="17"/>
        <v>100</v>
      </c>
      <c r="N608" s="314"/>
    </row>
    <row r="609" spans="1:14" ht="16.5" customHeight="1" x14ac:dyDescent="0.2">
      <c r="A609" s="371"/>
      <c r="B609" s="173" t="s">
        <v>219</v>
      </c>
      <c r="C609" s="174"/>
      <c r="D609" s="174"/>
      <c r="E609" s="175"/>
      <c r="F609" s="256" t="s">
        <v>188</v>
      </c>
      <c r="G609" s="257"/>
      <c r="H609" s="367">
        <v>4</v>
      </c>
      <c r="I609" s="368"/>
      <c r="J609" s="367">
        <v>4</v>
      </c>
      <c r="K609" s="368"/>
      <c r="L609" s="330">
        <f t="shared" si="17"/>
        <v>100</v>
      </c>
      <c r="N609" s="314"/>
    </row>
    <row r="610" spans="1:14" ht="17.25" customHeight="1" x14ac:dyDescent="0.2">
      <c r="A610" s="371"/>
      <c r="B610" s="173" t="s">
        <v>212</v>
      </c>
      <c r="C610" s="174"/>
      <c r="D610" s="174"/>
      <c r="E610" s="175"/>
      <c r="F610" s="256" t="s">
        <v>188</v>
      </c>
      <c r="G610" s="257"/>
      <c r="H610" s="367">
        <v>2</v>
      </c>
      <c r="I610" s="368"/>
      <c r="J610" s="367">
        <v>2</v>
      </c>
      <c r="K610" s="368"/>
      <c r="L610" s="330">
        <f t="shared" si="17"/>
        <v>100</v>
      </c>
      <c r="N610" s="314"/>
    </row>
    <row r="611" spans="1:14" ht="18.95" customHeight="1" x14ac:dyDescent="0.2">
      <c r="A611" s="348" t="s">
        <v>35</v>
      </c>
      <c r="B611" s="349" t="s">
        <v>368</v>
      </c>
      <c r="C611" s="350"/>
      <c r="D611" s="350"/>
      <c r="E611" s="351"/>
      <c r="F611" s="352" t="s">
        <v>188</v>
      </c>
      <c r="G611" s="389"/>
      <c r="H611" s="136">
        <f>H612+H613+H614+H615</f>
        <v>2</v>
      </c>
      <c r="I611" s="136"/>
      <c r="J611" s="136">
        <f>J612+J613+J614+J615</f>
        <v>2</v>
      </c>
      <c r="K611" s="136"/>
      <c r="L611" s="335">
        <f t="shared" si="17"/>
        <v>100</v>
      </c>
    </row>
    <row r="612" spans="1:14" ht="18.95" customHeight="1" x14ac:dyDescent="0.2">
      <c r="A612" s="371"/>
      <c r="B612" s="173" t="s">
        <v>216</v>
      </c>
      <c r="C612" s="174"/>
      <c r="D612" s="174"/>
      <c r="E612" s="175"/>
      <c r="F612" s="256" t="s">
        <v>188</v>
      </c>
      <c r="G612" s="257"/>
      <c r="H612" s="367">
        <v>2</v>
      </c>
      <c r="I612" s="368"/>
      <c r="J612" s="367">
        <v>2</v>
      </c>
      <c r="K612" s="368"/>
      <c r="L612" s="330">
        <f>J612/H612*100</f>
        <v>100</v>
      </c>
    </row>
    <row r="613" spans="1:14" ht="18.95" customHeight="1" x14ac:dyDescent="0.2">
      <c r="A613" s="371"/>
      <c r="B613" s="173" t="s">
        <v>210</v>
      </c>
      <c r="C613" s="174"/>
      <c r="D613" s="174"/>
      <c r="E613" s="175"/>
      <c r="F613" s="256" t="s">
        <v>188</v>
      </c>
      <c r="G613" s="257"/>
      <c r="H613" s="367">
        <v>0</v>
      </c>
      <c r="I613" s="368"/>
      <c r="J613" s="367">
        <v>0</v>
      </c>
      <c r="K613" s="368"/>
      <c r="L613" s="330" t="s">
        <v>57</v>
      </c>
    </row>
    <row r="614" spans="1:14" ht="18.95" customHeight="1" x14ac:dyDescent="0.2">
      <c r="A614" s="371"/>
      <c r="B614" s="173" t="s">
        <v>219</v>
      </c>
      <c r="C614" s="174"/>
      <c r="D614" s="174"/>
      <c r="E614" s="175"/>
      <c r="F614" s="256" t="s">
        <v>188</v>
      </c>
      <c r="G614" s="257"/>
      <c r="H614" s="367">
        <v>0</v>
      </c>
      <c r="I614" s="368"/>
      <c r="J614" s="367">
        <v>0</v>
      </c>
      <c r="K614" s="368"/>
      <c r="L614" s="330" t="s">
        <v>57</v>
      </c>
    </row>
    <row r="615" spans="1:14" ht="18.95" customHeight="1" x14ac:dyDescent="0.2">
      <c r="A615" s="371"/>
      <c r="B615" s="173" t="s">
        <v>212</v>
      </c>
      <c r="C615" s="174"/>
      <c r="D615" s="174"/>
      <c r="E615" s="175"/>
      <c r="F615" s="256" t="s">
        <v>188</v>
      </c>
      <c r="G615" s="257"/>
      <c r="H615" s="367">
        <v>0</v>
      </c>
      <c r="I615" s="368"/>
      <c r="J615" s="367">
        <v>0</v>
      </c>
      <c r="K615" s="368"/>
      <c r="L615" s="330" t="s">
        <v>57</v>
      </c>
    </row>
    <row r="616" spans="1:14" ht="18.95" customHeight="1" x14ac:dyDescent="0.2">
      <c r="A616" s="348" t="s">
        <v>37</v>
      </c>
      <c r="B616" s="349" t="s">
        <v>369</v>
      </c>
      <c r="C616" s="350"/>
      <c r="D616" s="350"/>
      <c r="E616" s="351"/>
      <c r="F616" s="352" t="s">
        <v>188</v>
      </c>
      <c r="G616" s="389"/>
      <c r="H616" s="136">
        <f>H617+H618+H619+H620</f>
        <v>1</v>
      </c>
      <c r="I616" s="136"/>
      <c r="J616" s="136">
        <f>J617+J618+J619+J620</f>
        <v>1</v>
      </c>
      <c r="K616" s="136"/>
      <c r="L616" s="335">
        <f>J616/H616*100</f>
        <v>100</v>
      </c>
    </row>
    <row r="617" spans="1:14" ht="17.25" customHeight="1" x14ac:dyDescent="0.2">
      <c r="A617" s="371"/>
      <c r="B617" s="173" t="s">
        <v>216</v>
      </c>
      <c r="C617" s="174"/>
      <c r="D617" s="174"/>
      <c r="E617" s="175"/>
      <c r="F617" s="256" t="s">
        <v>188</v>
      </c>
      <c r="G617" s="257"/>
      <c r="H617" s="367">
        <v>1</v>
      </c>
      <c r="I617" s="368"/>
      <c r="J617" s="367">
        <v>1</v>
      </c>
      <c r="K617" s="368"/>
      <c r="L617" s="330">
        <f>J617/H617*100</f>
        <v>100</v>
      </c>
      <c r="N617" s="315"/>
    </row>
    <row r="618" spans="1:14" ht="16.5" customHeight="1" x14ac:dyDescent="0.2">
      <c r="A618" s="371"/>
      <c r="B618" s="173" t="s">
        <v>210</v>
      </c>
      <c r="C618" s="174"/>
      <c r="D618" s="174"/>
      <c r="E618" s="175"/>
      <c r="F618" s="256" t="s">
        <v>188</v>
      </c>
      <c r="G618" s="257"/>
      <c r="H618" s="367">
        <v>0</v>
      </c>
      <c r="I618" s="368"/>
      <c r="J618" s="367">
        <v>0</v>
      </c>
      <c r="K618" s="368"/>
      <c r="L618" s="330" t="s">
        <v>57</v>
      </c>
    </row>
    <row r="619" spans="1:14" ht="15.75" customHeight="1" x14ac:dyDescent="0.2">
      <c r="A619" s="371"/>
      <c r="B619" s="173" t="s">
        <v>219</v>
      </c>
      <c r="C619" s="174"/>
      <c r="D619" s="174"/>
      <c r="E619" s="175"/>
      <c r="F619" s="256" t="s">
        <v>188</v>
      </c>
      <c r="G619" s="257"/>
      <c r="H619" s="367">
        <v>0</v>
      </c>
      <c r="I619" s="368"/>
      <c r="J619" s="367">
        <v>0</v>
      </c>
      <c r="K619" s="368"/>
      <c r="L619" s="330" t="s">
        <v>57</v>
      </c>
    </row>
    <row r="620" spans="1:14" ht="18" customHeight="1" x14ac:dyDescent="0.2">
      <c r="A620" s="371"/>
      <c r="B620" s="173" t="s">
        <v>212</v>
      </c>
      <c r="C620" s="174"/>
      <c r="D620" s="174"/>
      <c r="E620" s="175"/>
      <c r="F620" s="256" t="s">
        <v>188</v>
      </c>
      <c r="G620" s="257"/>
      <c r="H620" s="367">
        <v>0</v>
      </c>
      <c r="I620" s="368"/>
      <c r="J620" s="367">
        <v>0</v>
      </c>
      <c r="K620" s="368"/>
      <c r="L620" s="330" t="s">
        <v>57</v>
      </c>
    </row>
    <row r="621" spans="1:14" ht="18.95" customHeight="1" x14ac:dyDescent="0.2">
      <c r="A621" s="348" t="s">
        <v>39</v>
      </c>
      <c r="B621" s="349" t="s">
        <v>370</v>
      </c>
      <c r="C621" s="350"/>
      <c r="D621" s="350"/>
      <c r="E621" s="351"/>
      <c r="F621" s="352" t="s">
        <v>188</v>
      </c>
      <c r="G621" s="389"/>
      <c r="H621" s="136">
        <f>H622+H623+H624+H625</f>
        <v>0</v>
      </c>
      <c r="I621" s="136"/>
      <c r="J621" s="136">
        <f>J622+J623+J624+J625</f>
        <v>0</v>
      </c>
      <c r="K621" s="136"/>
      <c r="L621" s="335" t="s">
        <v>57</v>
      </c>
    </row>
    <row r="622" spans="1:14" ht="17.25" customHeight="1" x14ac:dyDescent="0.2">
      <c r="A622" s="371"/>
      <c r="B622" s="173" t="s">
        <v>216</v>
      </c>
      <c r="C622" s="174"/>
      <c r="D622" s="174"/>
      <c r="E622" s="175"/>
      <c r="F622" s="256" t="s">
        <v>188</v>
      </c>
      <c r="G622" s="257"/>
      <c r="H622" s="367">
        <v>0</v>
      </c>
      <c r="I622" s="368"/>
      <c r="J622" s="367">
        <v>0</v>
      </c>
      <c r="K622" s="368"/>
      <c r="L622" s="330" t="s">
        <v>57</v>
      </c>
    </row>
    <row r="623" spans="1:14" ht="17.25" customHeight="1" x14ac:dyDescent="0.2">
      <c r="A623" s="371"/>
      <c r="B623" s="173" t="s">
        <v>210</v>
      </c>
      <c r="C623" s="174"/>
      <c r="D623" s="174"/>
      <c r="E623" s="175"/>
      <c r="F623" s="256" t="s">
        <v>188</v>
      </c>
      <c r="G623" s="257"/>
      <c r="H623" s="367">
        <v>0</v>
      </c>
      <c r="I623" s="368"/>
      <c r="J623" s="367">
        <v>0</v>
      </c>
      <c r="K623" s="368"/>
      <c r="L623" s="330" t="s">
        <v>57</v>
      </c>
    </row>
    <row r="624" spans="1:14" s="460" customFormat="1" ht="16.5" customHeight="1" x14ac:dyDescent="0.2">
      <c r="A624" s="371"/>
      <c r="B624" s="173" t="s">
        <v>219</v>
      </c>
      <c r="C624" s="174"/>
      <c r="D624" s="174"/>
      <c r="E624" s="175"/>
      <c r="F624" s="256" t="s">
        <v>188</v>
      </c>
      <c r="G624" s="257"/>
      <c r="H624" s="367">
        <v>0</v>
      </c>
      <c r="I624" s="368"/>
      <c r="J624" s="367">
        <v>0</v>
      </c>
      <c r="K624" s="368"/>
      <c r="L624" s="330" t="s">
        <v>57</v>
      </c>
    </row>
    <row r="625" spans="1:12" s="460" customFormat="1" ht="18.95" customHeight="1" x14ac:dyDescent="0.2">
      <c r="A625" s="217"/>
      <c r="B625" s="173" t="s">
        <v>212</v>
      </c>
      <c r="C625" s="174"/>
      <c r="D625" s="174"/>
      <c r="E625" s="175"/>
      <c r="F625" s="256" t="s">
        <v>188</v>
      </c>
      <c r="G625" s="257"/>
      <c r="H625" s="367">
        <v>0</v>
      </c>
      <c r="I625" s="368"/>
      <c r="J625" s="367">
        <v>0</v>
      </c>
      <c r="K625" s="368"/>
      <c r="L625" s="330" t="s">
        <v>57</v>
      </c>
    </row>
    <row r="626" spans="1:12" s="460" customFormat="1" ht="18.95" customHeight="1" x14ac:dyDescent="0.2">
      <c r="A626" s="348" t="s">
        <v>61</v>
      </c>
      <c r="B626" s="349" t="s">
        <v>371</v>
      </c>
      <c r="C626" s="350"/>
      <c r="D626" s="350"/>
      <c r="E626" s="351"/>
      <c r="F626" s="352" t="s">
        <v>188</v>
      </c>
      <c r="G626" s="389"/>
      <c r="H626" s="136">
        <f>H627+H628+H629+H630</f>
        <v>12</v>
      </c>
      <c r="I626" s="136"/>
      <c r="J626" s="136">
        <f>J627+J628+J629+J630</f>
        <v>13</v>
      </c>
      <c r="K626" s="136"/>
      <c r="L626" s="335">
        <f>J626/H626*100</f>
        <v>108.33333333333333</v>
      </c>
    </row>
    <row r="627" spans="1:12" s="460" customFormat="1" ht="18.95" customHeight="1" x14ac:dyDescent="0.2">
      <c r="A627" s="371"/>
      <c r="B627" s="173" t="s">
        <v>209</v>
      </c>
      <c r="C627" s="174"/>
      <c r="D627" s="174"/>
      <c r="E627" s="175"/>
      <c r="F627" s="256" t="s">
        <v>188</v>
      </c>
      <c r="G627" s="257"/>
      <c r="H627" s="367">
        <v>7</v>
      </c>
      <c r="I627" s="368"/>
      <c r="J627" s="367">
        <v>8</v>
      </c>
      <c r="K627" s="368"/>
      <c r="L627" s="330">
        <f>J627/H627*100</f>
        <v>114.28571428571428</v>
      </c>
    </row>
    <row r="628" spans="1:12" s="460" customFormat="1" ht="18.95" customHeight="1" x14ac:dyDescent="0.2">
      <c r="A628" s="371"/>
      <c r="B628" s="173" t="s">
        <v>210</v>
      </c>
      <c r="C628" s="174"/>
      <c r="D628" s="174"/>
      <c r="E628" s="175"/>
      <c r="F628" s="256" t="s">
        <v>188</v>
      </c>
      <c r="G628" s="257"/>
      <c r="H628" s="367">
        <v>0</v>
      </c>
      <c r="I628" s="368"/>
      <c r="J628" s="367">
        <v>0</v>
      </c>
      <c r="K628" s="368"/>
      <c r="L628" s="330" t="s">
        <v>57</v>
      </c>
    </row>
    <row r="629" spans="1:12" s="460" customFormat="1" ht="16.5" customHeight="1" x14ac:dyDescent="0.2">
      <c r="A629" s="371"/>
      <c r="B629" s="173" t="s">
        <v>219</v>
      </c>
      <c r="C629" s="174"/>
      <c r="D629" s="174"/>
      <c r="E629" s="175"/>
      <c r="F629" s="256" t="s">
        <v>188</v>
      </c>
      <c r="G629" s="257"/>
      <c r="H629" s="367">
        <v>3</v>
      </c>
      <c r="I629" s="368"/>
      <c r="J629" s="367">
        <v>3</v>
      </c>
      <c r="K629" s="368"/>
      <c r="L629" s="330">
        <f t="shared" ref="L629" si="18">J629/H629*100</f>
        <v>100</v>
      </c>
    </row>
    <row r="630" spans="1:12" s="460" customFormat="1" ht="18" customHeight="1" x14ac:dyDescent="0.2">
      <c r="A630" s="217"/>
      <c r="B630" s="218" t="s">
        <v>212</v>
      </c>
      <c r="C630" s="218"/>
      <c r="D630" s="218"/>
      <c r="E630" s="218"/>
      <c r="F630" s="54" t="s">
        <v>188</v>
      </c>
      <c r="G630" s="54"/>
      <c r="H630" s="289">
        <v>2</v>
      </c>
      <c r="I630" s="289"/>
      <c r="J630" s="289">
        <v>2</v>
      </c>
      <c r="K630" s="289"/>
      <c r="L630" s="330">
        <f>J630/H630*100</f>
        <v>100</v>
      </c>
    </row>
    <row r="631" spans="1:12" s="460" customFormat="1" ht="42.75" customHeight="1" x14ac:dyDescent="0.2">
      <c r="A631" s="236" t="s">
        <v>372</v>
      </c>
      <c r="B631" s="236"/>
      <c r="C631" s="236"/>
      <c r="D631" s="236"/>
      <c r="E631" s="236"/>
      <c r="F631" s="236"/>
      <c r="G631" s="236"/>
      <c r="H631" s="236"/>
      <c r="I631" s="236"/>
      <c r="J631" s="236"/>
      <c r="K631" s="236"/>
      <c r="L631" s="236"/>
    </row>
    <row r="632" spans="1:12" ht="54.75" customHeight="1" x14ac:dyDescent="0.2">
      <c r="A632" s="46" t="s">
        <v>26</v>
      </c>
      <c r="B632" s="47" t="s">
        <v>43</v>
      </c>
      <c r="C632" s="47"/>
      <c r="D632" s="47"/>
      <c r="E632" s="47"/>
      <c r="F632" s="71" t="s">
        <v>28</v>
      </c>
      <c r="G632" s="71"/>
      <c r="H632" s="72" t="s">
        <v>184</v>
      </c>
      <c r="I632" s="72"/>
      <c r="J632" s="72" t="s">
        <v>185</v>
      </c>
      <c r="K632" s="72"/>
      <c r="L632" s="48" t="s">
        <v>95</v>
      </c>
    </row>
    <row r="633" spans="1:12" ht="23.25" customHeight="1" x14ac:dyDescent="0.2">
      <c r="A633" s="348" t="s">
        <v>63</v>
      </c>
      <c r="B633" s="349" t="s">
        <v>373</v>
      </c>
      <c r="C633" s="350"/>
      <c r="D633" s="350"/>
      <c r="E633" s="351"/>
      <c r="F633" s="352" t="s">
        <v>188</v>
      </c>
      <c r="G633" s="389"/>
      <c r="H633" s="136">
        <f>H634+H635+H636+H637</f>
        <v>1</v>
      </c>
      <c r="I633" s="136"/>
      <c r="J633" s="136">
        <f>J634+J635+J636+J637</f>
        <v>1</v>
      </c>
      <c r="K633" s="136"/>
      <c r="L633" s="335">
        <f t="shared" ref="L633:L634" si="19">J633/H633*100</f>
        <v>100</v>
      </c>
    </row>
    <row r="634" spans="1:12" ht="18" customHeight="1" x14ac:dyDescent="0.2">
      <c r="A634" s="371"/>
      <c r="B634" s="173" t="s">
        <v>216</v>
      </c>
      <c r="C634" s="174"/>
      <c r="D634" s="174"/>
      <c r="E634" s="175"/>
      <c r="F634" s="256" t="s">
        <v>188</v>
      </c>
      <c r="G634" s="257"/>
      <c r="H634" s="367">
        <v>1</v>
      </c>
      <c r="I634" s="368"/>
      <c r="J634" s="367">
        <v>1</v>
      </c>
      <c r="K634" s="368"/>
      <c r="L634" s="330">
        <f t="shared" si="19"/>
        <v>100</v>
      </c>
    </row>
    <row r="635" spans="1:12" ht="17.25" customHeight="1" x14ac:dyDescent="0.2">
      <c r="A635" s="371"/>
      <c r="B635" s="173" t="s">
        <v>210</v>
      </c>
      <c r="C635" s="174"/>
      <c r="D635" s="174"/>
      <c r="E635" s="175"/>
      <c r="F635" s="256" t="s">
        <v>188</v>
      </c>
      <c r="G635" s="257"/>
      <c r="H635" s="367">
        <v>0</v>
      </c>
      <c r="I635" s="368"/>
      <c r="J635" s="367">
        <v>0</v>
      </c>
      <c r="K635" s="368"/>
      <c r="L635" s="330" t="s">
        <v>57</v>
      </c>
    </row>
    <row r="636" spans="1:12" ht="17.25" customHeight="1" x14ac:dyDescent="0.2">
      <c r="A636" s="371"/>
      <c r="B636" s="173" t="s">
        <v>219</v>
      </c>
      <c r="C636" s="174"/>
      <c r="D636" s="174"/>
      <c r="E636" s="175"/>
      <c r="F636" s="256" t="s">
        <v>188</v>
      </c>
      <c r="G636" s="257"/>
      <c r="H636" s="367">
        <v>0</v>
      </c>
      <c r="I636" s="368"/>
      <c r="J636" s="367">
        <v>0</v>
      </c>
      <c r="K636" s="368"/>
      <c r="L636" s="330" t="s">
        <v>57</v>
      </c>
    </row>
    <row r="637" spans="1:12" ht="18.95" customHeight="1" x14ac:dyDescent="0.2">
      <c r="A637" s="371"/>
      <c r="B637" s="173" t="s">
        <v>212</v>
      </c>
      <c r="C637" s="174"/>
      <c r="D637" s="174"/>
      <c r="E637" s="175"/>
      <c r="F637" s="256" t="s">
        <v>188</v>
      </c>
      <c r="G637" s="257"/>
      <c r="H637" s="367">
        <v>0</v>
      </c>
      <c r="I637" s="368"/>
      <c r="J637" s="367">
        <v>0</v>
      </c>
      <c r="K637" s="368"/>
      <c r="L637" s="330" t="s">
        <v>57</v>
      </c>
    </row>
    <row r="638" spans="1:12" ht="31.5" customHeight="1" x14ac:dyDescent="0.2">
      <c r="A638" s="348" t="s">
        <v>65</v>
      </c>
      <c r="B638" s="349" t="s">
        <v>374</v>
      </c>
      <c r="C638" s="350"/>
      <c r="D638" s="350"/>
      <c r="E638" s="351"/>
      <c r="F638" s="352" t="s">
        <v>188</v>
      </c>
      <c r="G638" s="389"/>
      <c r="H638" s="137">
        <v>22</v>
      </c>
      <c r="I638" s="138"/>
      <c r="J638" s="137">
        <f>J639+J640+J641+J642</f>
        <v>22</v>
      </c>
      <c r="K638" s="138"/>
      <c r="L638" s="335">
        <f>J638/H638*100</f>
        <v>100</v>
      </c>
    </row>
    <row r="639" spans="1:12" ht="18.95" customHeight="1" x14ac:dyDescent="0.2">
      <c r="A639" s="371"/>
      <c r="B639" s="173" t="s">
        <v>216</v>
      </c>
      <c r="C639" s="174"/>
      <c r="D639" s="174"/>
      <c r="E639" s="175"/>
      <c r="F639" s="256" t="s">
        <v>188</v>
      </c>
      <c r="G639" s="257"/>
      <c r="H639" s="367">
        <v>18</v>
      </c>
      <c r="I639" s="368"/>
      <c r="J639" s="367">
        <v>18</v>
      </c>
      <c r="K639" s="368"/>
      <c r="L639" s="330">
        <f>J639/H639*100</f>
        <v>100</v>
      </c>
    </row>
    <row r="640" spans="1:12" ht="18.95" customHeight="1" x14ac:dyDescent="0.2">
      <c r="A640" s="371"/>
      <c r="B640" s="173" t="s">
        <v>210</v>
      </c>
      <c r="C640" s="174"/>
      <c r="D640" s="174"/>
      <c r="E640" s="175"/>
      <c r="F640" s="256" t="s">
        <v>188</v>
      </c>
      <c r="G640" s="257"/>
      <c r="H640" s="367">
        <v>0</v>
      </c>
      <c r="I640" s="368"/>
      <c r="J640" s="367">
        <v>0</v>
      </c>
      <c r="K640" s="368"/>
      <c r="L640" s="330" t="s">
        <v>57</v>
      </c>
    </row>
    <row r="641" spans="1:12" ht="18.95" customHeight="1" x14ac:dyDescent="0.2">
      <c r="A641" s="371"/>
      <c r="B641" s="173" t="s">
        <v>219</v>
      </c>
      <c r="C641" s="174"/>
      <c r="D641" s="174"/>
      <c r="E641" s="175"/>
      <c r="F641" s="256" t="s">
        <v>188</v>
      </c>
      <c r="G641" s="257"/>
      <c r="H641" s="367">
        <v>4</v>
      </c>
      <c r="I641" s="368"/>
      <c r="J641" s="367">
        <v>4</v>
      </c>
      <c r="K641" s="368"/>
      <c r="L641" s="330">
        <f>J641/H641*100</f>
        <v>100</v>
      </c>
    </row>
    <row r="642" spans="1:12" ht="18.95" customHeight="1" x14ac:dyDescent="0.2">
      <c r="A642" s="371"/>
      <c r="B642" s="173" t="s">
        <v>212</v>
      </c>
      <c r="C642" s="174"/>
      <c r="D642" s="174"/>
      <c r="E642" s="175"/>
      <c r="F642" s="256" t="s">
        <v>188</v>
      </c>
      <c r="G642" s="257"/>
      <c r="H642" s="367">
        <v>0</v>
      </c>
      <c r="I642" s="368"/>
      <c r="J642" s="367">
        <v>0</v>
      </c>
      <c r="K642" s="368"/>
      <c r="L642" s="330" t="s">
        <v>57</v>
      </c>
    </row>
    <row r="643" spans="1:12" ht="20.100000000000001" customHeight="1" x14ac:dyDescent="0.2">
      <c r="A643" s="377" t="s">
        <v>362</v>
      </c>
      <c r="B643" s="341" t="s">
        <v>375</v>
      </c>
      <c r="C643" s="342"/>
      <c r="D643" s="342"/>
      <c r="E643" s="343"/>
      <c r="F643" s="160" t="s">
        <v>188</v>
      </c>
      <c r="G643" s="162"/>
      <c r="H643" s="336">
        <f>H644+H645+H646+H647</f>
        <v>1</v>
      </c>
      <c r="I643" s="337"/>
      <c r="J643" s="336">
        <f>J644+J645+J646+J647</f>
        <v>1</v>
      </c>
      <c r="K643" s="337"/>
      <c r="L643" s="387">
        <f>J643/H643*100</f>
        <v>100</v>
      </c>
    </row>
    <row r="644" spans="1:12" ht="18.95" customHeight="1" x14ac:dyDescent="0.2">
      <c r="A644" s="388"/>
      <c r="B644" s="173" t="s">
        <v>216</v>
      </c>
      <c r="C644" s="174"/>
      <c r="D644" s="174"/>
      <c r="E644" s="175"/>
      <c r="F644" s="256" t="s">
        <v>188</v>
      </c>
      <c r="G644" s="257"/>
      <c r="H644" s="367">
        <v>1</v>
      </c>
      <c r="I644" s="368"/>
      <c r="J644" s="367">
        <v>1</v>
      </c>
      <c r="K644" s="368"/>
      <c r="L644" s="330">
        <f>J644/H644*100</f>
        <v>100</v>
      </c>
    </row>
    <row r="645" spans="1:12" ht="18.95" customHeight="1" x14ac:dyDescent="0.2">
      <c r="A645" s="388"/>
      <c r="B645" s="173" t="s">
        <v>210</v>
      </c>
      <c r="C645" s="174"/>
      <c r="D645" s="174"/>
      <c r="E645" s="175"/>
      <c r="F645" s="256" t="s">
        <v>188</v>
      </c>
      <c r="G645" s="257"/>
      <c r="H645" s="367">
        <v>0</v>
      </c>
      <c r="I645" s="368"/>
      <c r="J645" s="367">
        <v>0</v>
      </c>
      <c r="K645" s="368"/>
      <c r="L645" s="330" t="s">
        <v>57</v>
      </c>
    </row>
    <row r="646" spans="1:12" ht="18.95" customHeight="1" x14ac:dyDescent="0.2">
      <c r="A646" s="388"/>
      <c r="B646" s="173" t="s">
        <v>219</v>
      </c>
      <c r="C646" s="174"/>
      <c r="D646" s="174"/>
      <c r="E646" s="175"/>
      <c r="F646" s="256" t="s">
        <v>188</v>
      </c>
      <c r="G646" s="257"/>
      <c r="H646" s="367">
        <v>0</v>
      </c>
      <c r="I646" s="368"/>
      <c r="J646" s="367">
        <v>0</v>
      </c>
      <c r="K646" s="368"/>
      <c r="L646" s="330" t="s">
        <v>57</v>
      </c>
    </row>
    <row r="647" spans="1:12" ht="18.95" customHeight="1" x14ac:dyDescent="0.2">
      <c r="A647" s="388"/>
      <c r="B647" s="173" t="s">
        <v>212</v>
      </c>
      <c r="C647" s="174"/>
      <c r="D647" s="174"/>
      <c r="E647" s="175"/>
      <c r="F647" s="256" t="s">
        <v>188</v>
      </c>
      <c r="G647" s="257"/>
      <c r="H647" s="367">
        <v>0</v>
      </c>
      <c r="I647" s="368"/>
      <c r="J647" s="367">
        <v>0</v>
      </c>
      <c r="K647" s="368"/>
      <c r="L647" s="330" t="s">
        <v>57</v>
      </c>
    </row>
    <row r="648" spans="1:12" ht="20.100000000000001" customHeight="1" x14ac:dyDescent="0.2">
      <c r="A648" s="377" t="s">
        <v>6</v>
      </c>
      <c r="B648" s="341" t="s">
        <v>376</v>
      </c>
      <c r="C648" s="342"/>
      <c r="D648" s="342"/>
      <c r="E648" s="343"/>
      <c r="F648" s="160" t="s">
        <v>188</v>
      </c>
      <c r="G648" s="162"/>
      <c r="H648" s="378">
        <v>10</v>
      </c>
      <c r="I648" s="379"/>
      <c r="J648" s="378">
        <v>96</v>
      </c>
      <c r="K648" s="379"/>
      <c r="L648" s="387" t="s">
        <v>377</v>
      </c>
    </row>
    <row r="649" spans="1:12" ht="18.95" customHeight="1" x14ac:dyDescent="0.2">
      <c r="A649" s="380"/>
      <c r="B649" s="173" t="s">
        <v>378</v>
      </c>
      <c r="C649" s="174"/>
      <c r="D649" s="174"/>
      <c r="E649" s="175"/>
      <c r="F649" s="256" t="s">
        <v>47</v>
      </c>
      <c r="G649" s="257"/>
      <c r="H649" s="367">
        <v>0</v>
      </c>
      <c r="I649" s="368"/>
      <c r="J649" s="367">
        <v>0</v>
      </c>
      <c r="K649" s="368"/>
      <c r="L649" s="330" t="s">
        <v>57</v>
      </c>
    </row>
    <row r="650" spans="1:12" ht="20.25" customHeight="1" x14ac:dyDescent="0.2">
      <c r="A650" s="380"/>
      <c r="B650" s="173" t="s">
        <v>379</v>
      </c>
      <c r="C650" s="174"/>
      <c r="D650" s="174"/>
      <c r="E650" s="175"/>
      <c r="F650" s="256" t="s">
        <v>47</v>
      </c>
      <c r="G650" s="257"/>
      <c r="H650" s="311">
        <v>0</v>
      </c>
      <c r="I650" s="312"/>
      <c r="J650" s="311">
        <v>5</v>
      </c>
      <c r="K650" s="312"/>
      <c r="L650" s="330" t="s">
        <v>57</v>
      </c>
    </row>
    <row r="651" spans="1:12" ht="22.5" customHeight="1" x14ac:dyDescent="0.2">
      <c r="A651" s="380"/>
      <c r="B651" s="173" t="s">
        <v>380</v>
      </c>
      <c r="C651" s="174"/>
      <c r="D651" s="174"/>
      <c r="E651" s="175"/>
      <c r="F651" s="256" t="s">
        <v>47</v>
      </c>
      <c r="G651" s="257"/>
      <c r="H651" s="311">
        <v>10</v>
      </c>
      <c r="I651" s="312"/>
      <c r="J651" s="311">
        <v>91</v>
      </c>
      <c r="K651" s="312"/>
      <c r="L651" s="181" t="s">
        <v>381</v>
      </c>
    </row>
    <row r="652" spans="1:12" ht="35.25" customHeight="1" x14ac:dyDescent="0.2">
      <c r="A652" s="377" t="s">
        <v>9</v>
      </c>
      <c r="B652" s="341" t="s">
        <v>382</v>
      </c>
      <c r="C652" s="342"/>
      <c r="D652" s="342"/>
      <c r="E652" s="343"/>
      <c r="F652" s="160" t="s">
        <v>47</v>
      </c>
      <c r="G652" s="162"/>
      <c r="H652" s="378">
        <v>11114</v>
      </c>
      <c r="I652" s="379"/>
      <c r="J652" s="378">
        <v>11699</v>
      </c>
      <c r="K652" s="379"/>
      <c r="L652" s="461">
        <f t="shared" ref="L652:L656" si="20">J652/H652*100</f>
        <v>105.2636314558215</v>
      </c>
    </row>
    <row r="653" spans="1:12" ht="18.95" customHeight="1" x14ac:dyDescent="0.2">
      <c r="A653" s="380"/>
      <c r="B653" s="173" t="s">
        <v>216</v>
      </c>
      <c r="C653" s="174"/>
      <c r="D653" s="174"/>
      <c r="E653" s="175"/>
      <c r="F653" s="256" t="s">
        <v>47</v>
      </c>
      <c r="G653" s="257"/>
      <c r="H653" s="289">
        <v>8702</v>
      </c>
      <c r="I653" s="289"/>
      <c r="J653" s="289">
        <v>9226</v>
      </c>
      <c r="K653" s="289"/>
      <c r="L653" s="330">
        <f t="shared" si="20"/>
        <v>106.02160422891289</v>
      </c>
    </row>
    <row r="654" spans="1:12" ht="18.95" customHeight="1" x14ac:dyDescent="0.2">
      <c r="A654" s="380"/>
      <c r="B654" s="173" t="s">
        <v>210</v>
      </c>
      <c r="C654" s="174"/>
      <c r="D654" s="174"/>
      <c r="E654" s="175"/>
      <c r="F654" s="256" t="s">
        <v>47</v>
      </c>
      <c r="G654" s="257"/>
      <c r="H654" s="289">
        <v>178</v>
      </c>
      <c r="I654" s="289"/>
      <c r="J654" s="289">
        <v>180</v>
      </c>
      <c r="K654" s="289"/>
      <c r="L654" s="330">
        <f t="shared" si="20"/>
        <v>101.12359550561798</v>
      </c>
    </row>
    <row r="655" spans="1:12" ht="18.95" customHeight="1" x14ac:dyDescent="0.2">
      <c r="A655" s="380"/>
      <c r="B655" s="173" t="s">
        <v>219</v>
      </c>
      <c r="C655" s="174"/>
      <c r="D655" s="174"/>
      <c r="E655" s="175"/>
      <c r="F655" s="256" t="s">
        <v>47</v>
      </c>
      <c r="G655" s="257"/>
      <c r="H655" s="289">
        <v>1225</v>
      </c>
      <c r="I655" s="289"/>
      <c r="J655" s="289">
        <v>1269</v>
      </c>
      <c r="K655" s="289"/>
      <c r="L655" s="330">
        <f t="shared" si="20"/>
        <v>103.59183673469387</v>
      </c>
    </row>
    <row r="656" spans="1:12" ht="18.95" customHeight="1" x14ac:dyDescent="0.2">
      <c r="A656" s="380"/>
      <c r="B656" s="173" t="s">
        <v>212</v>
      </c>
      <c r="C656" s="174"/>
      <c r="D656" s="174"/>
      <c r="E656" s="175"/>
      <c r="F656" s="256" t="s">
        <v>47</v>
      </c>
      <c r="G656" s="257"/>
      <c r="H656" s="289">
        <v>1009</v>
      </c>
      <c r="I656" s="289"/>
      <c r="J656" s="289">
        <v>1024</v>
      </c>
      <c r="K656" s="289"/>
      <c r="L656" s="330">
        <f t="shared" si="20"/>
        <v>101.48662041625371</v>
      </c>
    </row>
    <row r="657" spans="1:12" ht="33.75" customHeight="1" x14ac:dyDescent="0.2">
      <c r="A657" s="373" t="s">
        <v>383</v>
      </c>
      <c r="B657" s="341" t="s">
        <v>384</v>
      </c>
      <c r="C657" s="342"/>
      <c r="D657" s="342"/>
      <c r="E657" s="343"/>
      <c r="F657" s="160" t="s">
        <v>103</v>
      </c>
      <c r="G657" s="162"/>
      <c r="H657" s="462">
        <v>36.9</v>
      </c>
      <c r="I657" s="463"/>
      <c r="J657" s="462">
        <v>38.9</v>
      </c>
      <c r="K657" s="463"/>
      <c r="L657" s="461">
        <f>J657-H657</f>
        <v>2</v>
      </c>
    </row>
    <row r="658" spans="1:12" ht="47.25" customHeight="1" x14ac:dyDescent="0.2">
      <c r="A658" s="464" t="s">
        <v>385</v>
      </c>
      <c r="B658" s="464"/>
      <c r="C658" s="464"/>
      <c r="D658" s="464"/>
      <c r="E658" s="464"/>
      <c r="F658" s="464"/>
      <c r="G658" s="464"/>
      <c r="H658" s="464"/>
      <c r="I658" s="464"/>
      <c r="J658" s="464"/>
      <c r="K658" s="464"/>
      <c r="L658" s="464"/>
    </row>
    <row r="659" spans="1:12" ht="12.75" customHeight="1" x14ac:dyDescent="0.2">
      <c r="A659" s="465"/>
      <c r="B659" s="465"/>
      <c r="C659" s="465"/>
      <c r="D659" s="465"/>
      <c r="E659" s="465"/>
      <c r="F659" s="465"/>
      <c r="G659" s="465"/>
      <c r="H659" s="465"/>
      <c r="I659" s="465"/>
      <c r="J659" s="465"/>
      <c r="K659" s="465"/>
      <c r="L659" s="465"/>
    </row>
    <row r="660" spans="1:12" ht="32.25" customHeight="1" x14ac:dyDescent="0.2">
      <c r="A660" s="466" t="s">
        <v>386</v>
      </c>
      <c r="B660" s="466"/>
      <c r="C660" s="466"/>
      <c r="D660" s="466"/>
      <c r="E660" s="466"/>
      <c r="F660" s="466"/>
      <c r="G660" s="466"/>
      <c r="H660" s="466"/>
      <c r="I660" s="466"/>
      <c r="J660" s="466"/>
      <c r="K660" s="466"/>
      <c r="L660" s="466"/>
    </row>
    <row r="661" spans="1:12" ht="47.25" x14ac:dyDescent="0.2">
      <c r="A661" s="88" t="s">
        <v>26</v>
      </c>
      <c r="B661" s="89" t="s">
        <v>43</v>
      </c>
      <c r="C661" s="90"/>
      <c r="D661" s="90"/>
      <c r="E661" s="91"/>
      <c r="F661" s="467" t="s">
        <v>28</v>
      </c>
      <c r="G661" s="468"/>
      <c r="H661" s="469" t="s">
        <v>184</v>
      </c>
      <c r="I661" s="470"/>
      <c r="J661" s="469" t="s">
        <v>185</v>
      </c>
      <c r="K661" s="470"/>
      <c r="L661" s="94" t="s">
        <v>95</v>
      </c>
    </row>
    <row r="662" spans="1:12" ht="34.5" customHeight="1" x14ac:dyDescent="0.2">
      <c r="A662" s="471" t="s">
        <v>270</v>
      </c>
      <c r="B662" s="472" t="s">
        <v>387</v>
      </c>
      <c r="C662" s="473"/>
      <c r="D662" s="473"/>
      <c r="E662" s="474"/>
      <c r="F662" s="89" t="s">
        <v>188</v>
      </c>
      <c r="G662" s="91"/>
      <c r="H662" s="475">
        <v>1</v>
      </c>
      <c r="I662" s="476"/>
      <c r="J662" s="475">
        <v>1</v>
      </c>
      <c r="K662" s="476"/>
      <c r="L662" s="477">
        <f>J662/H662*100</f>
        <v>100</v>
      </c>
    </row>
    <row r="663" spans="1:12" ht="45" customHeight="1" x14ac:dyDescent="0.2">
      <c r="A663" s="478" t="s">
        <v>33</v>
      </c>
      <c r="B663" s="479" t="s">
        <v>388</v>
      </c>
      <c r="C663" s="480"/>
      <c r="D663" s="480"/>
      <c r="E663" s="481"/>
      <c r="F663" s="482" t="s">
        <v>188</v>
      </c>
      <c r="G663" s="483"/>
      <c r="H663" s="484">
        <v>1</v>
      </c>
      <c r="I663" s="484"/>
      <c r="J663" s="484">
        <v>1</v>
      </c>
      <c r="K663" s="484"/>
      <c r="L663" s="433">
        <f>J663/H663*100</f>
        <v>100</v>
      </c>
    </row>
    <row r="664" spans="1:12" ht="18" customHeight="1" x14ac:dyDescent="0.2">
      <c r="A664" s="485"/>
      <c r="B664" s="486" t="s">
        <v>389</v>
      </c>
      <c r="C664" s="487"/>
      <c r="D664" s="487"/>
      <c r="E664" s="488"/>
      <c r="F664" s="230" t="s">
        <v>214</v>
      </c>
      <c r="G664" s="231"/>
      <c r="H664" s="489">
        <v>14</v>
      </c>
      <c r="I664" s="489"/>
      <c r="J664" s="489">
        <v>14</v>
      </c>
      <c r="K664" s="489"/>
      <c r="L664" s="490">
        <f t="shared" ref="L664:L665" si="21">J664/H664*100</f>
        <v>100</v>
      </c>
    </row>
    <row r="665" spans="1:12" ht="20.25" customHeight="1" x14ac:dyDescent="0.2">
      <c r="A665" s="485"/>
      <c r="B665" s="486" t="s">
        <v>390</v>
      </c>
      <c r="C665" s="487"/>
      <c r="D665" s="487"/>
      <c r="E665" s="488"/>
      <c r="F665" s="230" t="s">
        <v>47</v>
      </c>
      <c r="G665" s="231"/>
      <c r="H665" s="489">
        <v>20</v>
      </c>
      <c r="I665" s="489"/>
      <c r="J665" s="489">
        <v>29</v>
      </c>
      <c r="K665" s="489"/>
      <c r="L665" s="490">
        <f t="shared" si="21"/>
        <v>145</v>
      </c>
    </row>
    <row r="666" spans="1:12" ht="34.5" customHeight="1" x14ac:dyDescent="0.2">
      <c r="A666" s="478" t="s">
        <v>35</v>
      </c>
      <c r="B666" s="479" t="s">
        <v>391</v>
      </c>
      <c r="C666" s="480"/>
      <c r="D666" s="480"/>
      <c r="E666" s="481"/>
      <c r="F666" s="482" t="s">
        <v>188</v>
      </c>
      <c r="G666" s="483"/>
      <c r="H666" s="484">
        <v>1</v>
      </c>
      <c r="I666" s="484"/>
      <c r="J666" s="484">
        <v>1</v>
      </c>
      <c r="K666" s="484"/>
      <c r="L666" s="433">
        <f>J666/H666*100</f>
        <v>100</v>
      </c>
    </row>
    <row r="667" spans="1:12" ht="19.5" customHeight="1" x14ac:dyDescent="0.2">
      <c r="A667" s="485"/>
      <c r="B667" s="486" t="s">
        <v>389</v>
      </c>
      <c r="C667" s="487"/>
      <c r="D667" s="487"/>
      <c r="E667" s="488"/>
      <c r="F667" s="230" t="s">
        <v>214</v>
      </c>
      <c r="G667" s="231"/>
      <c r="H667" s="489">
        <v>0</v>
      </c>
      <c r="I667" s="489"/>
      <c r="J667" s="489">
        <v>0</v>
      </c>
      <c r="K667" s="489"/>
      <c r="L667" s="490" t="s">
        <v>57</v>
      </c>
    </row>
    <row r="668" spans="1:12" ht="21" customHeight="1" x14ac:dyDescent="0.2">
      <c r="A668" s="485"/>
      <c r="B668" s="486" t="s">
        <v>392</v>
      </c>
      <c r="C668" s="487"/>
      <c r="D668" s="487"/>
      <c r="E668" s="488"/>
      <c r="F668" s="230" t="s">
        <v>47</v>
      </c>
      <c r="G668" s="231"/>
      <c r="H668" s="489">
        <v>286</v>
      </c>
      <c r="I668" s="489"/>
      <c r="J668" s="489">
        <v>213</v>
      </c>
      <c r="K668" s="489"/>
      <c r="L668" s="490">
        <f>J668/H668*100</f>
        <v>74.47552447552448</v>
      </c>
    </row>
    <row r="669" spans="1:12" ht="33" customHeight="1" x14ac:dyDescent="0.2">
      <c r="A669" s="478" t="s">
        <v>37</v>
      </c>
      <c r="B669" s="479" t="s">
        <v>393</v>
      </c>
      <c r="C669" s="480"/>
      <c r="D669" s="480"/>
      <c r="E669" s="481"/>
      <c r="F669" s="482" t="s">
        <v>188</v>
      </c>
      <c r="G669" s="483"/>
      <c r="H669" s="484">
        <v>1</v>
      </c>
      <c r="I669" s="484"/>
      <c r="J669" s="484">
        <v>1</v>
      </c>
      <c r="K669" s="484"/>
      <c r="L669" s="433">
        <f>J669/H669*100</f>
        <v>100</v>
      </c>
    </row>
    <row r="670" spans="1:12" ht="20.25" customHeight="1" x14ac:dyDescent="0.2">
      <c r="A670" s="485"/>
      <c r="B670" s="486" t="s">
        <v>394</v>
      </c>
      <c r="C670" s="487"/>
      <c r="D670" s="487"/>
      <c r="E670" s="488"/>
      <c r="F670" s="230" t="s">
        <v>47</v>
      </c>
      <c r="G670" s="231"/>
      <c r="H670" s="489">
        <v>310</v>
      </c>
      <c r="I670" s="489"/>
      <c r="J670" s="489">
        <v>308</v>
      </c>
      <c r="K670" s="489"/>
      <c r="L670" s="490">
        <f>J670/H670*100</f>
        <v>99.354838709677423</v>
      </c>
    </row>
    <row r="671" spans="1:12" ht="21" customHeight="1" x14ac:dyDescent="0.2">
      <c r="A671" s="478" t="s">
        <v>39</v>
      </c>
      <c r="B671" s="479" t="s">
        <v>395</v>
      </c>
      <c r="C671" s="480"/>
      <c r="D671" s="480"/>
      <c r="E671" s="481"/>
      <c r="F671" s="482" t="s">
        <v>188</v>
      </c>
      <c r="G671" s="483"/>
      <c r="H671" s="484">
        <v>1</v>
      </c>
      <c r="I671" s="484"/>
      <c r="J671" s="484">
        <v>1</v>
      </c>
      <c r="K671" s="484"/>
      <c r="L671" s="433">
        <f t="shared" ref="L671:L672" si="22">J671/H671*100</f>
        <v>100</v>
      </c>
    </row>
    <row r="672" spans="1:12" ht="18" customHeight="1" x14ac:dyDescent="0.2">
      <c r="A672" s="485"/>
      <c r="B672" s="486" t="s">
        <v>389</v>
      </c>
      <c r="C672" s="487"/>
      <c r="D672" s="487"/>
      <c r="E672" s="488"/>
      <c r="F672" s="230" t="s">
        <v>214</v>
      </c>
      <c r="G672" s="231"/>
      <c r="H672" s="489">
        <v>20</v>
      </c>
      <c r="I672" s="489"/>
      <c r="J672" s="489">
        <v>20</v>
      </c>
      <c r="K672" s="489"/>
      <c r="L672" s="490">
        <f t="shared" si="22"/>
        <v>100</v>
      </c>
    </row>
    <row r="673" spans="1:12" ht="21" customHeight="1" x14ac:dyDescent="0.2">
      <c r="A673" s="485"/>
      <c r="B673" s="486" t="s">
        <v>390</v>
      </c>
      <c r="C673" s="487"/>
      <c r="D673" s="487"/>
      <c r="E673" s="488"/>
      <c r="F673" s="230" t="s">
        <v>47</v>
      </c>
      <c r="G673" s="231"/>
      <c r="H673" s="489">
        <v>16</v>
      </c>
      <c r="I673" s="489"/>
      <c r="J673" s="489">
        <v>23</v>
      </c>
      <c r="K673" s="489"/>
      <c r="L673" s="490">
        <f>J673/H673*100</f>
        <v>143.75</v>
      </c>
    </row>
    <row r="674" spans="1:12" ht="18" customHeight="1" x14ac:dyDescent="0.2">
      <c r="A674" s="478" t="s">
        <v>61</v>
      </c>
      <c r="B674" s="479" t="s">
        <v>396</v>
      </c>
      <c r="C674" s="480"/>
      <c r="D674" s="480"/>
      <c r="E674" s="481"/>
      <c r="F674" s="482" t="s">
        <v>188</v>
      </c>
      <c r="G674" s="483"/>
      <c r="H674" s="484">
        <v>1</v>
      </c>
      <c r="I674" s="484"/>
      <c r="J674" s="484">
        <v>1</v>
      </c>
      <c r="K674" s="484"/>
      <c r="L674" s="433">
        <f t="shared" ref="L674:L682" si="23">J674/H674*100</f>
        <v>100</v>
      </c>
    </row>
    <row r="675" spans="1:12" ht="15.75" x14ac:dyDescent="0.2">
      <c r="A675" s="485"/>
      <c r="B675" s="486" t="s">
        <v>389</v>
      </c>
      <c r="C675" s="487"/>
      <c r="D675" s="487"/>
      <c r="E675" s="488"/>
      <c r="F675" s="230" t="s">
        <v>214</v>
      </c>
      <c r="G675" s="231"/>
      <c r="H675" s="489">
        <v>18</v>
      </c>
      <c r="I675" s="489"/>
      <c r="J675" s="489">
        <v>18</v>
      </c>
      <c r="K675" s="489"/>
      <c r="L675" s="490">
        <f t="shared" si="23"/>
        <v>100</v>
      </c>
    </row>
    <row r="676" spans="1:12" ht="19.5" customHeight="1" x14ac:dyDescent="0.2">
      <c r="A676" s="485"/>
      <c r="B676" s="486" t="s">
        <v>390</v>
      </c>
      <c r="C676" s="487"/>
      <c r="D676" s="487"/>
      <c r="E676" s="488"/>
      <c r="F676" s="230" t="s">
        <v>47</v>
      </c>
      <c r="G676" s="231"/>
      <c r="H676" s="489">
        <v>69</v>
      </c>
      <c r="I676" s="489"/>
      <c r="J676" s="489">
        <v>82</v>
      </c>
      <c r="K676" s="489"/>
      <c r="L676" s="490">
        <f t="shared" si="23"/>
        <v>118.84057971014492</v>
      </c>
    </row>
    <row r="677" spans="1:12" ht="18.75" customHeight="1" x14ac:dyDescent="0.2">
      <c r="A677" s="478" t="s">
        <v>63</v>
      </c>
      <c r="B677" s="479" t="s">
        <v>397</v>
      </c>
      <c r="C677" s="480"/>
      <c r="D677" s="480"/>
      <c r="E677" s="481"/>
      <c r="F677" s="482" t="s">
        <v>188</v>
      </c>
      <c r="G677" s="483"/>
      <c r="H677" s="484">
        <v>1</v>
      </c>
      <c r="I677" s="484"/>
      <c r="J677" s="484">
        <v>1</v>
      </c>
      <c r="K677" s="484"/>
      <c r="L677" s="433">
        <f t="shared" si="23"/>
        <v>100</v>
      </c>
    </row>
    <row r="678" spans="1:12" ht="18" customHeight="1" x14ac:dyDescent="0.2">
      <c r="A678" s="485"/>
      <c r="B678" s="486" t="s">
        <v>390</v>
      </c>
      <c r="C678" s="487"/>
      <c r="D678" s="487"/>
      <c r="E678" s="488"/>
      <c r="F678" s="230" t="s">
        <v>47</v>
      </c>
      <c r="G678" s="231"/>
      <c r="H678" s="489">
        <v>407</v>
      </c>
      <c r="I678" s="489"/>
      <c r="J678" s="489">
        <v>456</v>
      </c>
      <c r="K678" s="489"/>
      <c r="L678" s="490">
        <f t="shared" si="23"/>
        <v>112.03931203931204</v>
      </c>
    </row>
    <row r="679" spans="1:12" ht="20.25" customHeight="1" x14ac:dyDescent="0.2">
      <c r="A679" s="478" t="s">
        <v>65</v>
      </c>
      <c r="B679" s="479" t="s">
        <v>398</v>
      </c>
      <c r="C679" s="480"/>
      <c r="D679" s="480"/>
      <c r="E679" s="481"/>
      <c r="F679" s="482" t="s">
        <v>188</v>
      </c>
      <c r="G679" s="483"/>
      <c r="H679" s="484">
        <v>1</v>
      </c>
      <c r="I679" s="484"/>
      <c r="J679" s="484">
        <v>1</v>
      </c>
      <c r="K679" s="484"/>
      <c r="L679" s="433">
        <f t="shared" si="23"/>
        <v>100</v>
      </c>
    </row>
    <row r="680" spans="1:12" ht="19.5" customHeight="1" x14ac:dyDescent="0.2">
      <c r="A680" s="491"/>
      <c r="B680" s="486" t="s">
        <v>390</v>
      </c>
      <c r="C680" s="487"/>
      <c r="D680" s="487"/>
      <c r="E680" s="488"/>
      <c r="F680" s="492" t="s">
        <v>47</v>
      </c>
      <c r="G680" s="492"/>
      <c r="H680" s="489">
        <v>336</v>
      </c>
      <c r="I680" s="489"/>
      <c r="J680" s="489">
        <v>369</v>
      </c>
      <c r="K680" s="489"/>
      <c r="L680" s="490">
        <f t="shared" si="23"/>
        <v>109.82142857142858</v>
      </c>
    </row>
    <row r="681" spans="1:12" ht="32.25" customHeight="1" x14ac:dyDescent="0.2">
      <c r="A681" s="377" t="s">
        <v>362</v>
      </c>
      <c r="B681" s="244" t="s">
        <v>399</v>
      </c>
      <c r="C681" s="245"/>
      <c r="D681" s="245"/>
      <c r="E681" s="246"/>
      <c r="F681" s="160" t="s">
        <v>47</v>
      </c>
      <c r="G681" s="162"/>
      <c r="H681" s="378">
        <v>17712</v>
      </c>
      <c r="I681" s="337"/>
      <c r="J681" s="378">
        <v>17611</v>
      </c>
      <c r="K681" s="337"/>
      <c r="L681" s="387">
        <f t="shared" si="23"/>
        <v>99.429765130984649</v>
      </c>
    </row>
    <row r="682" spans="1:12" ht="33.75" customHeight="1" x14ac:dyDescent="0.2">
      <c r="A682" s="377" t="s">
        <v>6</v>
      </c>
      <c r="B682" s="244" t="s">
        <v>400</v>
      </c>
      <c r="C682" s="245"/>
      <c r="D682" s="245"/>
      <c r="E682" s="246"/>
      <c r="F682" s="160" t="s">
        <v>47</v>
      </c>
      <c r="G682" s="162"/>
      <c r="H682" s="378">
        <v>7195</v>
      </c>
      <c r="I682" s="337"/>
      <c r="J682" s="378">
        <v>7091</v>
      </c>
      <c r="K682" s="337"/>
      <c r="L682" s="387">
        <f t="shared" si="23"/>
        <v>98.554551772063931</v>
      </c>
    </row>
    <row r="683" spans="1:12" ht="48" customHeight="1" x14ac:dyDescent="0.2">
      <c r="A683" s="377" t="s">
        <v>9</v>
      </c>
      <c r="B683" s="244" t="s">
        <v>401</v>
      </c>
      <c r="C683" s="245"/>
      <c r="D683" s="245"/>
      <c r="E683" s="246"/>
      <c r="F683" s="160" t="s">
        <v>103</v>
      </c>
      <c r="G683" s="162"/>
      <c r="H683" s="462">
        <v>99.9</v>
      </c>
      <c r="I683" s="463"/>
      <c r="J683" s="462">
        <v>99.9</v>
      </c>
      <c r="K683" s="463"/>
      <c r="L683" s="325">
        <f>J683-H683</f>
        <v>0</v>
      </c>
    </row>
    <row r="684" spans="1:12" ht="33.75" customHeight="1" x14ac:dyDescent="0.2">
      <c r="A684" s="377" t="s">
        <v>383</v>
      </c>
      <c r="B684" s="244" t="s">
        <v>402</v>
      </c>
      <c r="C684" s="245"/>
      <c r="D684" s="245"/>
      <c r="E684" s="246"/>
      <c r="F684" s="160" t="s">
        <v>47</v>
      </c>
      <c r="G684" s="162"/>
      <c r="H684" s="378">
        <v>8067</v>
      </c>
      <c r="I684" s="337"/>
      <c r="J684" s="378">
        <v>8127</v>
      </c>
      <c r="K684" s="337"/>
      <c r="L684" s="387">
        <f t="shared" ref="L684:L691" si="24">J684/H684*100</f>
        <v>100.74377091855709</v>
      </c>
    </row>
    <row r="685" spans="1:12" ht="36.75" customHeight="1" x14ac:dyDescent="0.2">
      <c r="A685" s="377" t="s">
        <v>403</v>
      </c>
      <c r="B685" s="244" t="s">
        <v>404</v>
      </c>
      <c r="C685" s="245"/>
      <c r="D685" s="245"/>
      <c r="E685" s="246"/>
      <c r="F685" s="160" t="s">
        <v>405</v>
      </c>
      <c r="G685" s="162"/>
      <c r="H685" s="378">
        <v>4585</v>
      </c>
      <c r="I685" s="337"/>
      <c r="J685" s="378">
        <v>4258</v>
      </c>
      <c r="K685" s="337"/>
      <c r="L685" s="387">
        <f t="shared" si="24"/>
        <v>92.868047982551801</v>
      </c>
    </row>
    <row r="686" spans="1:12" ht="34.5" customHeight="1" x14ac:dyDescent="0.2">
      <c r="A686" s="377" t="s">
        <v>406</v>
      </c>
      <c r="B686" s="244" t="s">
        <v>407</v>
      </c>
      <c r="C686" s="245"/>
      <c r="D686" s="245"/>
      <c r="E686" s="246"/>
      <c r="F686" s="160" t="s">
        <v>405</v>
      </c>
      <c r="G686" s="162"/>
      <c r="H686" s="378">
        <f>H687+H688+H689</f>
        <v>831</v>
      </c>
      <c r="I686" s="337"/>
      <c r="J686" s="378">
        <f>J687+J688+J689</f>
        <v>845</v>
      </c>
      <c r="K686" s="337"/>
      <c r="L686" s="387">
        <f t="shared" si="24"/>
        <v>101.6847172081829</v>
      </c>
    </row>
    <row r="687" spans="1:12" ht="17.25" customHeight="1" x14ac:dyDescent="0.2">
      <c r="A687" s="371" t="s">
        <v>408</v>
      </c>
      <c r="B687" s="253" t="s">
        <v>409</v>
      </c>
      <c r="C687" s="254"/>
      <c r="D687" s="254"/>
      <c r="E687" s="255"/>
      <c r="F687" s="256" t="s">
        <v>405</v>
      </c>
      <c r="G687" s="257"/>
      <c r="H687" s="289">
        <v>543</v>
      </c>
      <c r="I687" s="289"/>
      <c r="J687" s="289">
        <v>547</v>
      </c>
      <c r="K687" s="289"/>
      <c r="L687" s="459">
        <f t="shared" si="24"/>
        <v>100.73664825046041</v>
      </c>
    </row>
    <row r="688" spans="1:12" ht="18.75" customHeight="1" x14ac:dyDescent="0.2">
      <c r="A688" s="371" t="s">
        <v>410</v>
      </c>
      <c r="B688" s="253" t="s">
        <v>411</v>
      </c>
      <c r="C688" s="254"/>
      <c r="D688" s="254"/>
      <c r="E688" s="255"/>
      <c r="F688" s="256" t="s">
        <v>405</v>
      </c>
      <c r="G688" s="257"/>
      <c r="H688" s="289">
        <v>165</v>
      </c>
      <c r="I688" s="289"/>
      <c r="J688" s="289">
        <v>175</v>
      </c>
      <c r="K688" s="289"/>
      <c r="L688" s="459">
        <f t="shared" si="24"/>
        <v>106.06060606060606</v>
      </c>
    </row>
    <row r="689" spans="1:13" ht="19.5" customHeight="1" x14ac:dyDescent="0.2">
      <c r="A689" s="371" t="s">
        <v>412</v>
      </c>
      <c r="B689" s="253" t="s">
        <v>413</v>
      </c>
      <c r="C689" s="254"/>
      <c r="D689" s="254"/>
      <c r="E689" s="255"/>
      <c r="F689" s="256" t="s">
        <v>405</v>
      </c>
      <c r="G689" s="257"/>
      <c r="H689" s="289">
        <v>123</v>
      </c>
      <c r="I689" s="289"/>
      <c r="J689" s="289">
        <v>123</v>
      </c>
      <c r="K689" s="289"/>
      <c r="L689" s="330">
        <f t="shared" si="24"/>
        <v>100</v>
      </c>
    </row>
    <row r="690" spans="1:13" ht="51.75" customHeight="1" x14ac:dyDescent="0.2">
      <c r="A690" s="377" t="s">
        <v>414</v>
      </c>
      <c r="B690" s="244" t="s">
        <v>415</v>
      </c>
      <c r="C690" s="245"/>
      <c r="D690" s="245"/>
      <c r="E690" s="246"/>
      <c r="F690" s="160" t="s">
        <v>47</v>
      </c>
      <c r="G690" s="162"/>
      <c r="H690" s="378">
        <v>287</v>
      </c>
      <c r="I690" s="337"/>
      <c r="J690" s="378">
        <v>176</v>
      </c>
      <c r="K690" s="337"/>
      <c r="L690" s="387">
        <f t="shared" si="24"/>
        <v>61.324041811846683</v>
      </c>
    </row>
    <row r="691" spans="1:13" ht="36" customHeight="1" x14ac:dyDescent="0.2">
      <c r="A691" s="373" t="s">
        <v>416</v>
      </c>
      <c r="B691" s="323" t="s">
        <v>417</v>
      </c>
      <c r="C691" s="323"/>
      <c r="D691" s="323"/>
      <c r="E691" s="323"/>
      <c r="F691" s="47" t="s">
        <v>47</v>
      </c>
      <c r="G691" s="47"/>
      <c r="H691" s="324">
        <v>6309</v>
      </c>
      <c r="I691" s="327"/>
      <c r="J691" s="324">
        <v>6213</v>
      </c>
      <c r="K691" s="327"/>
      <c r="L691" s="387">
        <f t="shared" si="24"/>
        <v>98.478364241559674</v>
      </c>
    </row>
    <row r="692" spans="1:13" ht="34.5" customHeight="1" x14ac:dyDescent="0.2">
      <c r="A692" s="493" t="s">
        <v>418</v>
      </c>
      <c r="B692" s="493"/>
      <c r="C692" s="493"/>
      <c r="D692" s="493"/>
      <c r="E692" s="493"/>
      <c r="F692" s="493"/>
      <c r="G692" s="493"/>
      <c r="H692" s="493"/>
      <c r="I692" s="493"/>
      <c r="J692" s="493"/>
      <c r="K692" s="493"/>
      <c r="L692" s="493"/>
    </row>
    <row r="693" spans="1:13" ht="32.25" customHeight="1" x14ac:dyDescent="0.2">
      <c r="A693" s="221" t="s">
        <v>419</v>
      </c>
      <c r="B693" s="221"/>
      <c r="C693" s="221"/>
      <c r="D693" s="221"/>
      <c r="E693" s="221"/>
      <c r="F693" s="221"/>
      <c r="G693" s="221"/>
      <c r="H693" s="221"/>
      <c r="I693" s="221"/>
      <c r="J693" s="221"/>
      <c r="K693" s="221"/>
      <c r="L693" s="221"/>
    </row>
    <row r="694" spans="1:13" ht="29.25" customHeight="1" x14ac:dyDescent="0.2">
      <c r="A694" s="221" t="s">
        <v>420</v>
      </c>
      <c r="B694" s="221"/>
      <c r="C694" s="221"/>
      <c r="D694" s="221"/>
      <c r="E694" s="221"/>
      <c r="F694" s="221"/>
      <c r="G694" s="221"/>
      <c r="H694" s="221"/>
      <c r="I694" s="221"/>
      <c r="J694" s="221"/>
      <c r="K694" s="221"/>
      <c r="L694" s="221"/>
    </row>
    <row r="695" spans="1:13" ht="22.5" customHeight="1" x14ac:dyDescent="0.2">
      <c r="A695" s="494" t="s">
        <v>421</v>
      </c>
      <c r="B695" s="494"/>
      <c r="C695" s="494"/>
      <c r="D695" s="494"/>
      <c r="E695" s="494"/>
      <c r="F695" s="494"/>
      <c r="G695" s="494"/>
      <c r="H695" s="494"/>
      <c r="I695" s="494"/>
      <c r="J695" s="494"/>
      <c r="K695" s="494"/>
      <c r="L695" s="494"/>
    </row>
    <row r="696" spans="1:13" ht="32.25" customHeight="1" x14ac:dyDescent="0.25">
      <c r="A696" s="495" t="s">
        <v>26</v>
      </c>
      <c r="B696" s="428" t="s">
        <v>43</v>
      </c>
      <c r="C696" s="428"/>
      <c r="D696" s="428" t="s">
        <v>422</v>
      </c>
      <c r="E696" s="428"/>
      <c r="F696" s="47" t="s">
        <v>423</v>
      </c>
      <c r="G696" s="47"/>
      <c r="H696" s="47" t="s">
        <v>424</v>
      </c>
      <c r="I696" s="47"/>
      <c r="J696" s="166" t="s">
        <v>425</v>
      </c>
      <c r="K696" s="247"/>
      <c r="L696" s="46" t="s">
        <v>426</v>
      </c>
      <c r="M696" s="66" t="s">
        <v>427</v>
      </c>
    </row>
    <row r="697" spans="1:13" ht="20.100000000000001" customHeight="1" x14ac:dyDescent="0.25">
      <c r="A697" s="496">
        <v>1</v>
      </c>
      <c r="B697" s="129" t="s">
        <v>428</v>
      </c>
      <c r="C697" s="131"/>
      <c r="D697" s="497">
        <v>81.459999999999994</v>
      </c>
      <c r="E697" s="498">
        <v>81.459999999999994</v>
      </c>
      <c r="F697" s="497">
        <v>166.67</v>
      </c>
      <c r="G697" s="498">
        <v>166.67</v>
      </c>
      <c r="H697" s="497">
        <v>82.86</v>
      </c>
      <c r="I697" s="498">
        <v>82.86</v>
      </c>
      <c r="J697" s="497">
        <v>107.14</v>
      </c>
      <c r="K697" s="498">
        <v>107.14</v>
      </c>
      <c r="L697" s="499">
        <v>50.2</v>
      </c>
    </row>
    <row r="698" spans="1:13" ht="20.100000000000001" customHeight="1" x14ac:dyDescent="0.25">
      <c r="A698" s="496">
        <v>2</v>
      </c>
      <c r="B698" s="129" t="s">
        <v>429</v>
      </c>
      <c r="C698" s="131"/>
      <c r="D698" s="497">
        <v>54.42</v>
      </c>
      <c r="E698" s="498">
        <v>54.42</v>
      </c>
      <c r="F698" s="497">
        <v>76.77</v>
      </c>
      <c r="G698" s="498">
        <v>76.77</v>
      </c>
      <c r="H698" s="497">
        <v>52.63</v>
      </c>
      <c r="I698" s="498">
        <v>52.63</v>
      </c>
      <c r="J698" s="497">
        <v>82.7</v>
      </c>
      <c r="K698" s="498">
        <v>82.7</v>
      </c>
      <c r="L698" s="499">
        <v>29.94</v>
      </c>
    </row>
    <row r="699" spans="1:13" ht="20.100000000000001" customHeight="1" x14ac:dyDescent="0.25">
      <c r="A699" s="496">
        <v>3</v>
      </c>
      <c r="B699" s="129" t="s">
        <v>430</v>
      </c>
      <c r="C699" s="131"/>
      <c r="D699" s="497">
        <v>121.18</v>
      </c>
      <c r="E699" s="498">
        <v>121.18</v>
      </c>
      <c r="F699" s="497">
        <v>141.11000000000001</v>
      </c>
      <c r="G699" s="498">
        <v>141.11000000000001</v>
      </c>
      <c r="H699" s="497">
        <v>117.76</v>
      </c>
      <c r="I699" s="498">
        <v>117.76</v>
      </c>
      <c r="J699" s="497">
        <v>129.36000000000001</v>
      </c>
      <c r="K699" s="498">
        <v>129.36000000000001</v>
      </c>
      <c r="L699" s="499">
        <v>75.78</v>
      </c>
    </row>
    <row r="700" spans="1:13" ht="20.100000000000001" customHeight="1" x14ac:dyDescent="0.25">
      <c r="A700" s="496">
        <v>4</v>
      </c>
      <c r="B700" s="129" t="s">
        <v>431</v>
      </c>
      <c r="C700" s="131"/>
      <c r="D700" s="497">
        <v>92.01</v>
      </c>
      <c r="E700" s="498">
        <v>92.01</v>
      </c>
      <c r="F700" s="497">
        <v>135.91999999999999</v>
      </c>
      <c r="G700" s="498">
        <v>135.91999999999999</v>
      </c>
      <c r="H700" s="497">
        <v>87.79</v>
      </c>
      <c r="I700" s="498">
        <v>87.79</v>
      </c>
      <c r="J700" s="497">
        <v>113.93</v>
      </c>
      <c r="K700" s="498">
        <v>113.93</v>
      </c>
      <c r="L700" s="499">
        <v>66.739999999999995</v>
      </c>
    </row>
    <row r="701" spans="1:13" ht="20.100000000000001" customHeight="1" x14ac:dyDescent="0.25">
      <c r="A701" s="496">
        <v>5</v>
      </c>
      <c r="B701" s="129" t="s">
        <v>432</v>
      </c>
      <c r="C701" s="131"/>
      <c r="D701" s="497">
        <v>122.94</v>
      </c>
      <c r="E701" s="498">
        <v>122.94</v>
      </c>
      <c r="F701" s="497">
        <v>114.25</v>
      </c>
      <c r="G701" s="498">
        <v>114.25</v>
      </c>
      <c r="H701" s="497">
        <v>111.07</v>
      </c>
      <c r="I701" s="498">
        <v>111.07</v>
      </c>
      <c r="J701" s="497">
        <v>127.29</v>
      </c>
      <c r="K701" s="498">
        <v>127.29</v>
      </c>
      <c r="L701" s="499">
        <v>77.81</v>
      </c>
    </row>
    <row r="702" spans="1:13" ht="20.100000000000001" customHeight="1" x14ac:dyDescent="0.25">
      <c r="A702" s="496">
        <v>6</v>
      </c>
      <c r="B702" s="129" t="s">
        <v>433</v>
      </c>
      <c r="C702" s="131"/>
      <c r="D702" s="497">
        <v>76.05</v>
      </c>
      <c r="E702" s="498">
        <v>76.05</v>
      </c>
      <c r="F702" s="497">
        <v>141.82</v>
      </c>
      <c r="G702" s="498">
        <v>141.82</v>
      </c>
      <c r="H702" s="497">
        <v>77.180000000000007</v>
      </c>
      <c r="I702" s="498">
        <v>77.180000000000007</v>
      </c>
      <c r="J702" s="497">
        <v>95.32</v>
      </c>
      <c r="K702" s="498">
        <v>95.32</v>
      </c>
      <c r="L702" s="499">
        <v>42.99</v>
      </c>
    </row>
    <row r="703" spans="1:13" ht="20.100000000000001" customHeight="1" x14ac:dyDescent="0.25">
      <c r="A703" s="496">
        <v>7</v>
      </c>
      <c r="B703" s="129" t="s">
        <v>434</v>
      </c>
      <c r="C703" s="131"/>
      <c r="D703" s="497">
        <v>76.38</v>
      </c>
      <c r="E703" s="498">
        <v>76.38</v>
      </c>
      <c r="F703" s="497">
        <v>147.91999999999999</v>
      </c>
      <c r="G703" s="498">
        <v>147.91999999999999</v>
      </c>
      <c r="H703" s="497">
        <v>74.09</v>
      </c>
      <c r="I703" s="498">
        <v>74.09</v>
      </c>
      <c r="J703" s="497">
        <v>94.79</v>
      </c>
      <c r="K703" s="498">
        <v>94.79</v>
      </c>
      <c r="L703" s="499">
        <v>45.93</v>
      </c>
    </row>
    <row r="704" spans="1:13" ht="35.25" customHeight="1" x14ac:dyDescent="0.25">
      <c r="A704" s="496">
        <v>8</v>
      </c>
      <c r="B704" s="129" t="s">
        <v>435</v>
      </c>
      <c r="C704" s="131"/>
      <c r="D704" s="497">
        <v>109.16</v>
      </c>
      <c r="E704" s="498">
        <v>109.16</v>
      </c>
      <c r="F704" s="497">
        <v>107.06</v>
      </c>
      <c r="G704" s="498">
        <v>107.06</v>
      </c>
      <c r="H704" s="497">
        <v>104.48</v>
      </c>
      <c r="I704" s="498">
        <v>104.48</v>
      </c>
      <c r="J704" s="497">
        <v>67.5</v>
      </c>
      <c r="K704" s="498">
        <v>67.5</v>
      </c>
      <c r="L704" s="499">
        <v>59.26</v>
      </c>
    </row>
    <row r="705" spans="1:12" ht="20.100000000000001" customHeight="1" x14ac:dyDescent="0.25">
      <c r="A705" s="496">
        <v>9</v>
      </c>
      <c r="B705" s="129" t="s">
        <v>436</v>
      </c>
      <c r="C705" s="131"/>
      <c r="D705" s="497">
        <v>125.82</v>
      </c>
      <c r="E705" s="498">
        <v>125.82</v>
      </c>
      <c r="F705" s="497">
        <v>164.44</v>
      </c>
      <c r="G705" s="498">
        <v>164.44</v>
      </c>
      <c r="H705" s="497">
        <v>92.68</v>
      </c>
      <c r="I705" s="498">
        <v>92.68</v>
      </c>
      <c r="J705" s="497">
        <v>68.75</v>
      </c>
      <c r="K705" s="498">
        <v>68.75</v>
      </c>
      <c r="L705" s="499">
        <v>72.83</v>
      </c>
    </row>
    <row r="706" spans="1:12" ht="20.100000000000001" customHeight="1" x14ac:dyDescent="0.25">
      <c r="A706" s="496">
        <v>10</v>
      </c>
      <c r="B706" s="129" t="s">
        <v>437</v>
      </c>
      <c r="C706" s="131"/>
      <c r="D706" s="497">
        <v>126.33</v>
      </c>
      <c r="E706" s="498">
        <v>126.33</v>
      </c>
      <c r="F706" s="497">
        <v>115.15</v>
      </c>
      <c r="G706" s="498">
        <v>115.15</v>
      </c>
      <c r="H706" s="497">
        <v>117.29</v>
      </c>
      <c r="I706" s="498">
        <v>117.29</v>
      </c>
      <c r="J706" s="497">
        <v>143</v>
      </c>
      <c r="K706" s="498">
        <v>143</v>
      </c>
      <c r="L706" s="499">
        <v>66.06</v>
      </c>
    </row>
    <row r="707" spans="1:12" ht="20.100000000000001" customHeight="1" x14ac:dyDescent="0.25">
      <c r="A707" s="496">
        <v>11</v>
      </c>
      <c r="B707" s="129" t="s">
        <v>438</v>
      </c>
      <c r="C707" s="131"/>
      <c r="D707" s="497">
        <v>40.83</v>
      </c>
      <c r="E707" s="498">
        <v>40.83</v>
      </c>
      <c r="F707" s="497">
        <v>206</v>
      </c>
      <c r="G707" s="498">
        <v>206</v>
      </c>
      <c r="H707" s="497">
        <v>42.94</v>
      </c>
      <c r="I707" s="498">
        <v>42.94</v>
      </c>
      <c r="J707" s="497">
        <v>64.400000000000006</v>
      </c>
      <c r="K707" s="498">
        <v>64.400000000000006</v>
      </c>
      <c r="L707" s="499">
        <v>24.66</v>
      </c>
    </row>
    <row r="708" spans="1:12" ht="20.100000000000001" customHeight="1" x14ac:dyDescent="0.25">
      <c r="A708" s="496">
        <v>12</v>
      </c>
      <c r="B708" s="129" t="s">
        <v>439</v>
      </c>
      <c r="C708" s="131"/>
      <c r="D708" s="497">
        <v>45.67</v>
      </c>
      <c r="E708" s="498">
        <v>45.67</v>
      </c>
      <c r="F708" s="497">
        <v>156.66999999999999</v>
      </c>
      <c r="G708" s="498">
        <v>156.66999999999999</v>
      </c>
      <c r="H708" s="497">
        <v>46.4</v>
      </c>
      <c r="I708" s="498">
        <v>46.4</v>
      </c>
      <c r="J708" s="497">
        <v>74</v>
      </c>
      <c r="K708" s="498">
        <v>74</v>
      </c>
      <c r="L708" s="499">
        <v>28.06</v>
      </c>
    </row>
    <row r="709" spans="1:12" ht="20.100000000000001" customHeight="1" x14ac:dyDescent="0.25">
      <c r="A709" s="496">
        <v>13</v>
      </c>
      <c r="B709" s="129" t="s">
        <v>440</v>
      </c>
      <c r="C709" s="131"/>
      <c r="D709" s="497">
        <v>513.33000000000004</v>
      </c>
      <c r="E709" s="498">
        <v>513.33000000000004</v>
      </c>
      <c r="F709" s="497">
        <v>462</v>
      </c>
      <c r="G709" s="498">
        <v>462</v>
      </c>
      <c r="H709" s="497">
        <v>390.77</v>
      </c>
      <c r="I709" s="498">
        <v>390.77</v>
      </c>
      <c r="J709" s="497">
        <v>251</v>
      </c>
      <c r="K709" s="498">
        <v>251</v>
      </c>
      <c r="L709" s="499">
        <v>152.69</v>
      </c>
    </row>
    <row r="710" spans="1:12" ht="20.100000000000001" customHeight="1" x14ac:dyDescent="0.25">
      <c r="A710" s="496">
        <v>14</v>
      </c>
      <c r="B710" s="129" t="s">
        <v>441</v>
      </c>
      <c r="C710" s="131"/>
      <c r="D710" s="497">
        <v>362.67</v>
      </c>
      <c r="E710" s="498">
        <v>362.67</v>
      </c>
      <c r="F710" s="497">
        <v>473</v>
      </c>
      <c r="G710" s="498">
        <v>473</v>
      </c>
      <c r="H710" s="497">
        <v>327.64999999999998</v>
      </c>
      <c r="I710" s="498">
        <v>327.64999999999998</v>
      </c>
      <c r="J710" s="497">
        <v>300.8</v>
      </c>
      <c r="K710" s="498">
        <v>300.8</v>
      </c>
      <c r="L710" s="499">
        <v>225.48</v>
      </c>
    </row>
    <row r="711" spans="1:12" ht="20.100000000000001" customHeight="1" x14ac:dyDescent="0.25">
      <c r="A711" s="496">
        <v>15</v>
      </c>
      <c r="B711" s="129" t="s">
        <v>442</v>
      </c>
      <c r="C711" s="131"/>
      <c r="D711" s="497">
        <v>49.17</v>
      </c>
      <c r="E711" s="498">
        <v>49.17</v>
      </c>
      <c r="F711" s="497">
        <v>260.67</v>
      </c>
      <c r="G711" s="498">
        <v>260.67</v>
      </c>
      <c r="H711" s="497">
        <v>49.6</v>
      </c>
      <c r="I711" s="498">
        <v>49.6</v>
      </c>
      <c r="J711" s="497">
        <v>72.2</v>
      </c>
      <c r="K711" s="498">
        <v>72.2</v>
      </c>
      <c r="L711" s="499">
        <v>41.63</v>
      </c>
    </row>
    <row r="712" spans="1:12" ht="20.100000000000001" customHeight="1" x14ac:dyDescent="0.25">
      <c r="A712" s="496">
        <v>16</v>
      </c>
      <c r="B712" s="129" t="s">
        <v>443</v>
      </c>
      <c r="C712" s="131"/>
      <c r="D712" s="497">
        <v>40.33</v>
      </c>
      <c r="E712" s="498">
        <v>40.33</v>
      </c>
      <c r="F712" s="497">
        <v>201.33</v>
      </c>
      <c r="G712" s="498">
        <v>201.33</v>
      </c>
      <c r="H712" s="497">
        <v>40.28</v>
      </c>
      <c r="I712" s="498">
        <v>40.28</v>
      </c>
      <c r="J712" s="497">
        <v>69</v>
      </c>
      <c r="K712" s="498">
        <v>69</v>
      </c>
      <c r="L712" s="499">
        <v>28.26</v>
      </c>
    </row>
    <row r="713" spans="1:12" ht="20.100000000000001" customHeight="1" x14ac:dyDescent="0.25">
      <c r="A713" s="496">
        <v>17</v>
      </c>
      <c r="B713" s="129" t="s">
        <v>444</v>
      </c>
      <c r="C713" s="131"/>
      <c r="D713" s="497">
        <v>45.83</v>
      </c>
      <c r="E713" s="498">
        <v>45.83</v>
      </c>
      <c r="F713" s="497">
        <v>208.67</v>
      </c>
      <c r="G713" s="498">
        <v>208.67</v>
      </c>
      <c r="H713" s="497">
        <v>39.18</v>
      </c>
      <c r="I713" s="498">
        <v>39.18</v>
      </c>
      <c r="J713" s="497">
        <v>72</v>
      </c>
      <c r="K713" s="498">
        <v>72</v>
      </c>
      <c r="L713" s="499">
        <v>31.75</v>
      </c>
    </row>
    <row r="714" spans="1:12" ht="20.100000000000001" customHeight="1" x14ac:dyDescent="0.25">
      <c r="A714" s="496">
        <v>18</v>
      </c>
      <c r="B714" s="129" t="s">
        <v>445</v>
      </c>
      <c r="C714" s="131"/>
      <c r="D714" s="497">
        <v>178.5</v>
      </c>
      <c r="E714" s="498">
        <v>178.5</v>
      </c>
      <c r="F714" s="497">
        <v>412</v>
      </c>
      <c r="G714" s="498">
        <v>412</v>
      </c>
      <c r="H714" s="497">
        <v>163.4</v>
      </c>
      <c r="I714" s="498">
        <v>163.4</v>
      </c>
      <c r="J714" s="497">
        <v>203</v>
      </c>
      <c r="K714" s="498">
        <v>203</v>
      </c>
      <c r="L714" s="499">
        <v>116.97</v>
      </c>
    </row>
    <row r="715" spans="1:12" ht="20.100000000000001" customHeight="1" x14ac:dyDescent="0.25">
      <c r="A715" s="496">
        <v>19</v>
      </c>
      <c r="B715" s="129" t="s">
        <v>446</v>
      </c>
      <c r="C715" s="131"/>
      <c r="D715" s="497">
        <v>183</v>
      </c>
      <c r="E715" s="498">
        <v>183</v>
      </c>
      <c r="F715" s="497">
        <v>433</v>
      </c>
      <c r="G715" s="498">
        <v>433</v>
      </c>
      <c r="H715" s="497">
        <v>165.42</v>
      </c>
      <c r="I715" s="498">
        <v>165.42</v>
      </c>
      <c r="J715" s="497">
        <v>222</v>
      </c>
      <c r="K715" s="498">
        <v>222</v>
      </c>
      <c r="L715" s="499">
        <v>110.49</v>
      </c>
    </row>
    <row r="716" spans="1:12" ht="20.100000000000001" customHeight="1" x14ac:dyDescent="0.25">
      <c r="A716" s="496">
        <v>20</v>
      </c>
      <c r="B716" s="129" t="s">
        <v>447</v>
      </c>
      <c r="C716" s="131"/>
      <c r="D716" s="497">
        <v>387.17</v>
      </c>
      <c r="E716" s="498">
        <v>387.17</v>
      </c>
      <c r="F716" s="497">
        <v>536.25</v>
      </c>
      <c r="G716" s="498">
        <v>536.25</v>
      </c>
      <c r="H716" s="497">
        <v>255.71</v>
      </c>
      <c r="I716" s="498">
        <v>255.71</v>
      </c>
      <c r="J716" s="497">
        <v>315</v>
      </c>
      <c r="K716" s="498">
        <v>315</v>
      </c>
      <c r="L716" s="499">
        <v>202.46</v>
      </c>
    </row>
    <row r="717" spans="1:12" ht="20.100000000000001" customHeight="1" x14ac:dyDescent="0.25">
      <c r="A717" s="496">
        <v>21</v>
      </c>
      <c r="B717" s="438" t="s">
        <v>448</v>
      </c>
      <c r="C717" s="438"/>
      <c r="D717" s="497">
        <v>153.83000000000001</v>
      </c>
      <c r="E717" s="498">
        <v>153.83000000000001</v>
      </c>
      <c r="F717" s="497">
        <v>423</v>
      </c>
      <c r="G717" s="498">
        <v>423</v>
      </c>
      <c r="H717" s="497">
        <v>127.98</v>
      </c>
      <c r="I717" s="498">
        <v>127.98</v>
      </c>
      <c r="J717" s="497">
        <v>150.6</v>
      </c>
      <c r="K717" s="498">
        <v>150.6</v>
      </c>
      <c r="L717" s="499">
        <v>86.95</v>
      </c>
    </row>
    <row r="718" spans="1:12" ht="20.100000000000001" customHeight="1" x14ac:dyDescent="0.25">
      <c r="A718" s="496">
        <v>22</v>
      </c>
      <c r="B718" s="438" t="s">
        <v>449</v>
      </c>
      <c r="C718" s="438"/>
      <c r="D718" s="497">
        <v>57.5</v>
      </c>
      <c r="E718" s="498">
        <v>57.5</v>
      </c>
      <c r="F718" s="497">
        <v>117.8</v>
      </c>
      <c r="G718" s="498">
        <v>117.8</v>
      </c>
      <c r="H718" s="497">
        <v>47.52</v>
      </c>
      <c r="I718" s="498">
        <v>47.52</v>
      </c>
      <c r="J718" s="497">
        <v>78.8</v>
      </c>
      <c r="K718" s="498">
        <v>78.8</v>
      </c>
      <c r="L718" s="499">
        <v>38.5</v>
      </c>
    </row>
    <row r="719" spans="1:12" ht="20.100000000000001" customHeight="1" x14ac:dyDescent="0.25">
      <c r="A719" s="496">
        <v>23</v>
      </c>
      <c r="B719" s="438" t="s">
        <v>450</v>
      </c>
      <c r="C719" s="438"/>
      <c r="D719" s="497">
        <v>253</v>
      </c>
      <c r="E719" s="498">
        <v>253</v>
      </c>
      <c r="F719" s="497">
        <v>404</v>
      </c>
      <c r="G719" s="498">
        <v>404</v>
      </c>
      <c r="H719" s="497">
        <v>277.17</v>
      </c>
      <c r="I719" s="498">
        <v>277.17</v>
      </c>
      <c r="J719" s="497">
        <v>262</v>
      </c>
      <c r="K719" s="498">
        <v>262</v>
      </c>
      <c r="L719" s="499">
        <v>223.5</v>
      </c>
    </row>
    <row r="720" spans="1:12" ht="20.100000000000001" customHeight="1" x14ac:dyDescent="0.25">
      <c r="A720" s="496">
        <v>24</v>
      </c>
      <c r="B720" s="438" t="s">
        <v>451</v>
      </c>
      <c r="C720" s="438"/>
      <c r="D720" s="497">
        <v>223.9</v>
      </c>
      <c r="E720" s="498">
        <v>223.9</v>
      </c>
      <c r="F720" s="497">
        <v>270</v>
      </c>
      <c r="G720" s="498">
        <v>270</v>
      </c>
      <c r="H720" s="497">
        <v>230.07</v>
      </c>
      <c r="I720" s="498">
        <v>230.07</v>
      </c>
      <c r="J720" s="497">
        <v>193</v>
      </c>
      <c r="K720" s="498">
        <v>193</v>
      </c>
      <c r="L720" s="499">
        <v>151.97999999999999</v>
      </c>
    </row>
    <row r="721" spans="1:12" ht="20.100000000000001" customHeight="1" x14ac:dyDescent="0.25">
      <c r="A721" s="496">
        <v>25</v>
      </c>
      <c r="B721" s="129" t="s">
        <v>452</v>
      </c>
      <c r="C721" s="131"/>
      <c r="D721" s="497">
        <v>349</v>
      </c>
      <c r="E721" s="498">
        <v>349</v>
      </c>
      <c r="F721" s="500">
        <v>349</v>
      </c>
      <c r="G721" s="500">
        <v>349</v>
      </c>
      <c r="H721" s="497">
        <v>374.82</v>
      </c>
      <c r="I721" s="498">
        <v>374.82</v>
      </c>
      <c r="J721" s="497">
        <v>374.82</v>
      </c>
      <c r="K721" s="498">
        <v>374.82</v>
      </c>
      <c r="L721" s="499">
        <v>357.93</v>
      </c>
    </row>
    <row r="722" spans="1:12" ht="20.100000000000001" customHeight="1" x14ac:dyDescent="0.25">
      <c r="A722" s="496">
        <v>26</v>
      </c>
      <c r="B722" s="129" t="s">
        <v>453</v>
      </c>
      <c r="C722" s="131"/>
      <c r="D722" s="497">
        <v>548.75</v>
      </c>
      <c r="E722" s="498">
        <v>548.75</v>
      </c>
      <c r="F722" s="500">
        <v>548.75</v>
      </c>
      <c r="G722" s="500">
        <v>548.75</v>
      </c>
      <c r="H722" s="497">
        <v>479.58</v>
      </c>
      <c r="I722" s="498">
        <v>479.58</v>
      </c>
      <c r="J722" s="497">
        <v>374.82</v>
      </c>
      <c r="K722" s="498">
        <v>374.82</v>
      </c>
      <c r="L722" s="499">
        <v>443.81</v>
      </c>
    </row>
    <row r="723" spans="1:12" ht="20.100000000000001" customHeight="1" x14ac:dyDescent="0.25">
      <c r="A723" s="496">
        <v>27</v>
      </c>
      <c r="B723" s="129" t="s">
        <v>454</v>
      </c>
      <c r="C723" s="131"/>
      <c r="D723" s="497">
        <v>382.17</v>
      </c>
      <c r="E723" s="498">
        <v>382.17</v>
      </c>
      <c r="F723" s="500">
        <v>382.17</v>
      </c>
      <c r="G723" s="500">
        <v>382.17</v>
      </c>
      <c r="H723" s="497">
        <v>347.48</v>
      </c>
      <c r="I723" s="498">
        <v>347.48</v>
      </c>
      <c r="J723" s="497">
        <v>385</v>
      </c>
      <c r="K723" s="498">
        <v>385</v>
      </c>
      <c r="L723" s="499">
        <v>288.99</v>
      </c>
    </row>
    <row r="724" spans="1:12" ht="20.100000000000001" customHeight="1" x14ac:dyDescent="0.25">
      <c r="A724" s="496">
        <v>28</v>
      </c>
      <c r="B724" s="129" t="s">
        <v>455</v>
      </c>
      <c r="C724" s="131"/>
      <c r="D724" s="497">
        <v>224.33</v>
      </c>
      <c r="E724" s="498">
        <v>224.33</v>
      </c>
      <c r="F724" s="500">
        <v>345.92</v>
      </c>
      <c r="G724" s="500">
        <v>345.92</v>
      </c>
      <c r="H724" s="497">
        <v>194.55</v>
      </c>
      <c r="I724" s="498">
        <v>194.55</v>
      </c>
      <c r="J724" s="497">
        <v>241</v>
      </c>
      <c r="K724" s="498">
        <v>241</v>
      </c>
      <c r="L724" s="499">
        <v>161.1</v>
      </c>
    </row>
    <row r="725" spans="1:12" s="206" customFormat="1" ht="27.75" customHeight="1" x14ac:dyDescent="0.25">
      <c r="A725" s="496">
        <v>29</v>
      </c>
      <c r="B725" s="129" t="s">
        <v>456</v>
      </c>
      <c r="C725" s="131"/>
      <c r="D725" s="497">
        <v>277.60000000000002</v>
      </c>
      <c r="E725" s="498">
        <v>277.60000000000002</v>
      </c>
      <c r="F725" s="500">
        <v>277.60000000000002</v>
      </c>
      <c r="G725" s="500">
        <v>277.60000000000002</v>
      </c>
      <c r="H725" s="497">
        <v>269.54000000000002</v>
      </c>
      <c r="I725" s="498">
        <v>269.54000000000002</v>
      </c>
      <c r="J725" s="497">
        <v>253</v>
      </c>
      <c r="K725" s="498">
        <v>253</v>
      </c>
      <c r="L725" s="499">
        <v>219.25</v>
      </c>
    </row>
    <row r="726" spans="1:12" s="36" customFormat="1" ht="20.100000000000001" customHeight="1" x14ac:dyDescent="0.25">
      <c r="A726" s="496">
        <v>30</v>
      </c>
      <c r="B726" s="129" t="s">
        <v>457</v>
      </c>
      <c r="C726" s="131"/>
      <c r="D726" s="497">
        <v>300.31</v>
      </c>
      <c r="E726" s="498">
        <v>300.31</v>
      </c>
      <c r="F726" s="500">
        <v>600</v>
      </c>
      <c r="G726" s="500">
        <v>600</v>
      </c>
      <c r="H726" s="497">
        <v>370.07</v>
      </c>
      <c r="I726" s="498">
        <v>370.07</v>
      </c>
      <c r="J726" s="497">
        <v>245.8</v>
      </c>
      <c r="K726" s="498">
        <v>245.8</v>
      </c>
      <c r="L726" s="499">
        <v>209.35</v>
      </c>
    </row>
    <row r="727" spans="1:12" s="501" customFormat="1" ht="34.5" customHeight="1" x14ac:dyDescent="0.25">
      <c r="A727" s="496">
        <v>31</v>
      </c>
      <c r="B727" s="129" t="s">
        <v>458</v>
      </c>
      <c r="C727" s="131"/>
      <c r="D727" s="497">
        <v>99.27</v>
      </c>
      <c r="E727" s="498">
        <v>99.27</v>
      </c>
      <c r="F727" s="500">
        <v>134.15</v>
      </c>
      <c r="G727" s="500">
        <v>134.15</v>
      </c>
      <c r="H727" s="497">
        <v>104.82</v>
      </c>
      <c r="I727" s="498">
        <v>104.82</v>
      </c>
      <c r="J727" s="497">
        <v>100</v>
      </c>
      <c r="K727" s="498">
        <v>100</v>
      </c>
      <c r="L727" s="499">
        <v>59.94</v>
      </c>
    </row>
    <row r="728" spans="1:12" s="501" customFormat="1" ht="20.100000000000001" customHeight="1" x14ac:dyDescent="0.25">
      <c r="A728" s="496">
        <v>32</v>
      </c>
      <c r="B728" s="129" t="s">
        <v>459</v>
      </c>
      <c r="C728" s="131"/>
      <c r="D728" s="497">
        <v>176.5</v>
      </c>
      <c r="E728" s="498">
        <v>176.5</v>
      </c>
      <c r="F728" s="500">
        <v>483.14</v>
      </c>
      <c r="G728" s="500">
        <v>483.14</v>
      </c>
      <c r="H728" s="497">
        <v>142.91999999999999</v>
      </c>
      <c r="I728" s="498">
        <v>142.91999999999999</v>
      </c>
      <c r="J728" s="497">
        <v>132.80000000000001</v>
      </c>
      <c r="K728" s="498">
        <v>132.80000000000001</v>
      </c>
      <c r="L728" s="499">
        <v>87.85</v>
      </c>
    </row>
    <row r="729" spans="1:12" s="103" customFormat="1" ht="20.100000000000001" customHeight="1" x14ac:dyDescent="0.25">
      <c r="A729" s="496">
        <v>33</v>
      </c>
      <c r="B729" s="129" t="s">
        <v>460</v>
      </c>
      <c r="C729" s="131"/>
      <c r="D729" s="497">
        <v>553.82000000000005</v>
      </c>
      <c r="E729" s="498">
        <v>553.82000000000005</v>
      </c>
      <c r="F729" s="500">
        <v>599.91999999999996</v>
      </c>
      <c r="G729" s="500">
        <v>599.91999999999996</v>
      </c>
      <c r="H729" s="497">
        <v>428.57</v>
      </c>
      <c r="I729" s="498">
        <v>428.57</v>
      </c>
      <c r="J729" s="497">
        <v>432.22</v>
      </c>
      <c r="K729" s="498">
        <v>432.22</v>
      </c>
      <c r="L729" s="499">
        <v>234.48</v>
      </c>
    </row>
    <row r="730" spans="1:12" s="103" customFormat="1" ht="20.100000000000001" customHeight="1" x14ac:dyDescent="0.25">
      <c r="A730" s="496">
        <v>34</v>
      </c>
      <c r="B730" s="129" t="s">
        <v>461</v>
      </c>
      <c r="C730" s="131"/>
      <c r="D730" s="497">
        <v>829.63</v>
      </c>
      <c r="E730" s="498">
        <v>829.63</v>
      </c>
      <c r="F730" s="500">
        <v>801.55</v>
      </c>
      <c r="G730" s="500">
        <v>801.55</v>
      </c>
      <c r="H730" s="497">
        <v>787.01</v>
      </c>
      <c r="I730" s="498">
        <v>787.01</v>
      </c>
      <c r="J730" s="497">
        <v>830.56</v>
      </c>
      <c r="K730" s="498">
        <v>830.56</v>
      </c>
      <c r="L730" s="499">
        <v>655.09</v>
      </c>
    </row>
    <row r="731" spans="1:12" s="449" customFormat="1" ht="20.100000000000001" customHeight="1" x14ac:dyDescent="0.25">
      <c r="A731" s="496">
        <v>35</v>
      </c>
      <c r="B731" s="129" t="s">
        <v>462</v>
      </c>
      <c r="C731" s="131"/>
      <c r="D731" s="497">
        <v>772.38</v>
      </c>
      <c r="E731" s="498">
        <v>772.38</v>
      </c>
      <c r="F731" s="500">
        <v>963.64</v>
      </c>
      <c r="G731" s="500">
        <v>963.64</v>
      </c>
      <c r="H731" s="497">
        <v>641</v>
      </c>
      <c r="I731" s="498">
        <v>641</v>
      </c>
      <c r="J731" s="497">
        <v>681.82</v>
      </c>
      <c r="K731" s="498">
        <v>681.82</v>
      </c>
      <c r="L731" s="499">
        <v>403.02</v>
      </c>
    </row>
    <row r="732" spans="1:12" s="449" customFormat="1" ht="20.100000000000001" customHeight="1" x14ac:dyDescent="0.25">
      <c r="A732" s="496">
        <v>36</v>
      </c>
      <c r="B732" s="129" t="s">
        <v>463</v>
      </c>
      <c r="C732" s="131"/>
      <c r="D732" s="497">
        <v>558.5</v>
      </c>
      <c r="E732" s="498">
        <v>558.5</v>
      </c>
      <c r="F732" s="500">
        <v>927.6</v>
      </c>
      <c r="G732" s="500">
        <v>927.6</v>
      </c>
      <c r="H732" s="497">
        <v>610.02</v>
      </c>
      <c r="I732" s="498">
        <v>610.02</v>
      </c>
      <c r="J732" s="497">
        <v>724</v>
      </c>
      <c r="K732" s="498">
        <v>724</v>
      </c>
      <c r="L732" s="499">
        <v>566.28</v>
      </c>
    </row>
    <row r="733" spans="1:12" s="290" customFormat="1" ht="20.100000000000001" customHeight="1" x14ac:dyDescent="0.25">
      <c r="A733" s="496">
        <v>37</v>
      </c>
      <c r="B733" s="129" t="s">
        <v>464</v>
      </c>
      <c r="C733" s="131"/>
      <c r="D733" s="497">
        <v>82.33</v>
      </c>
      <c r="E733" s="498">
        <v>82.33</v>
      </c>
      <c r="F733" s="500">
        <v>178.67</v>
      </c>
      <c r="G733" s="500">
        <v>178.67</v>
      </c>
      <c r="H733" s="497">
        <v>73.94</v>
      </c>
      <c r="I733" s="498">
        <v>73.94</v>
      </c>
      <c r="J733" s="497">
        <v>89</v>
      </c>
      <c r="K733" s="498">
        <v>89</v>
      </c>
      <c r="L733" s="499">
        <v>63.73</v>
      </c>
    </row>
    <row r="734" spans="1:12" s="290" customFormat="1" ht="20.100000000000001" customHeight="1" x14ac:dyDescent="0.25">
      <c r="A734" s="496">
        <v>38</v>
      </c>
      <c r="B734" s="129" t="s">
        <v>465</v>
      </c>
      <c r="C734" s="131"/>
      <c r="D734" s="497">
        <v>198.32</v>
      </c>
      <c r="E734" s="498">
        <v>198.32</v>
      </c>
      <c r="F734" s="500">
        <v>446.67</v>
      </c>
      <c r="G734" s="500">
        <v>446.67</v>
      </c>
      <c r="H734" s="497">
        <v>225.38</v>
      </c>
      <c r="I734" s="498">
        <v>225.38</v>
      </c>
      <c r="J734" s="497">
        <v>238.67</v>
      </c>
      <c r="K734" s="498">
        <v>238.67</v>
      </c>
      <c r="L734" s="499">
        <v>147.77000000000001</v>
      </c>
    </row>
    <row r="735" spans="1:12" ht="20.100000000000001" customHeight="1" x14ac:dyDescent="0.25">
      <c r="A735" s="496">
        <v>39</v>
      </c>
      <c r="B735" s="129" t="s">
        <v>466</v>
      </c>
      <c r="C735" s="131"/>
      <c r="D735" s="497">
        <v>130.58000000000001</v>
      </c>
      <c r="E735" s="498">
        <v>130.58000000000001</v>
      </c>
      <c r="F735" s="500">
        <v>198.87</v>
      </c>
      <c r="G735" s="500">
        <v>198.87</v>
      </c>
      <c r="H735" s="497">
        <v>123.39</v>
      </c>
      <c r="I735" s="498">
        <v>123.39</v>
      </c>
      <c r="J735" s="497">
        <v>156.44</v>
      </c>
      <c r="K735" s="502">
        <v>156.44</v>
      </c>
      <c r="L735" s="499">
        <v>104.56</v>
      </c>
    </row>
    <row r="736" spans="1:12" s="290" customFormat="1" ht="20.100000000000001" customHeight="1" x14ac:dyDescent="0.25">
      <c r="A736" s="496">
        <v>40</v>
      </c>
      <c r="B736" s="129" t="s">
        <v>467</v>
      </c>
      <c r="C736" s="131"/>
      <c r="D736" s="497">
        <v>33</v>
      </c>
      <c r="E736" s="498">
        <v>33</v>
      </c>
      <c r="F736" s="500">
        <v>75.8</v>
      </c>
      <c r="G736" s="500">
        <v>75.8</v>
      </c>
      <c r="H736" s="497">
        <v>32.92</v>
      </c>
      <c r="I736" s="498">
        <v>32.92</v>
      </c>
      <c r="J736" s="497">
        <v>62.6</v>
      </c>
      <c r="K736" s="502">
        <v>62.6</v>
      </c>
      <c r="L736" s="499">
        <v>18.04</v>
      </c>
    </row>
    <row r="737" spans="1:15" s="290" customFormat="1" ht="20.100000000000001" customHeight="1" x14ac:dyDescent="0.25">
      <c r="A737" s="496">
        <v>41</v>
      </c>
      <c r="B737" s="129" t="s">
        <v>468</v>
      </c>
      <c r="C737" s="131"/>
      <c r="D737" s="497">
        <v>940.06</v>
      </c>
      <c r="E737" s="498">
        <v>940.06</v>
      </c>
      <c r="F737" s="500">
        <v>1145</v>
      </c>
      <c r="G737" s="500">
        <v>1145</v>
      </c>
      <c r="H737" s="497">
        <v>909.03</v>
      </c>
      <c r="I737" s="498">
        <v>909.03</v>
      </c>
      <c r="J737" s="497">
        <v>657.6</v>
      </c>
      <c r="K737" s="502">
        <v>657.6</v>
      </c>
      <c r="L737" s="499">
        <v>731.97</v>
      </c>
    </row>
    <row r="738" spans="1:15" s="290" customFormat="1" ht="20.100000000000001" customHeight="1" x14ac:dyDescent="0.25">
      <c r="A738" s="496">
        <v>42</v>
      </c>
      <c r="B738" s="129" t="s">
        <v>469</v>
      </c>
      <c r="C738" s="131"/>
      <c r="D738" s="497">
        <v>3475</v>
      </c>
      <c r="E738" s="498">
        <v>3475</v>
      </c>
      <c r="F738" s="500">
        <v>2825</v>
      </c>
      <c r="G738" s="500">
        <v>2825</v>
      </c>
      <c r="H738" s="497">
        <v>2721.93</v>
      </c>
      <c r="I738" s="498">
        <v>2721.93</v>
      </c>
      <c r="J738" s="500">
        <v>3300</v>
      </c>
      <c r="K738" s="497">
        <v>3300</v>
      </c>
      <c r="L738" s="499">
        <v>2290.08</v>
      </c>
    </row>
    <row r="739" spans="1:15" s="290" customFormat="1" ht="21" customHeight="1" x14ac:dyDescent="0.2">
      <c r="A739" s="503" t="s">
        <v>470</v>
      </c>
      <c r="B739" s="503"/>
      <c r="C739" s="503"/>
      <c r="D739" s="504"/>
      <c r="E739" s="504"/>
      <c r="F739" s="504"/>
      <c r="G739" s="504"/>
      <c r="H739" s="504"/>
      <c r="I739" s="504"/>
      <c r="J739" s="504"/>
      <c r="K739" s="504"/>
      <c r="L739" s="504"/>
    </row>
    <row r="740" spans="1:15" s="290" customFormat="1" ht="32.25" customHeight="1" x14ac:dyDescent="0.2">
      <c r="A740" s="320" t="s">
        <v>471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</row>
    <row r="741" spans="1:15" s="290" customFormat="1" ht="60" customHeight="1" x14ac:dyDescent="0.2">
      <c r="A741" s="46" t="s">
        <v>26</v>
      </c>
      <c r="B741" s="47" t="s">
        <v>43</v>
      </c>
      <c r="C741" s="47"/>
      <c r="D741" s="47"/>
      <c r="E741" s="47"/>
      <c r="F741" s="47"/>
      <c r="G741" s="505" t="s">
        <v>28</v>
      </c>
      <c r="H741" s="47" t="s">
        <v>472</v>
      </c>
      <c r="I741" s="47"/>
      <c r="J741" s="47" t="s">
        <v>473</v>
      </c>
      <c r="K741" s="47"/>
      <c r="L741" s="46" t="s">
        <v>474</v>
      </c>
      <c r="M741" s="290" t="s">
        <v>475</v>
      </c>
    </row>
    <row r="742" spans="1:15" s="290" customFormat="1" ht="20.100000000000001" customHeight="1" x14ac:dyDescent="0.2">
      <c r="A742" s="49">
        <v>1</v>
      </c>
      <c r="B742" s="323" t="s">
        <v>476</v>
      </c>
      <c r="C742" s="323"/>
      <c r="D742" s="323"/>
      <c r="E742" s="323"/>
      <c r="F742" s="323"/>
      <c r="G742" s="124" t="s">
        <v>103</v>
      </c>
      <c r="H742" s="506">
        <v>105.4</v>
      </c>
      <c r="I742" s="506"/>
      <c r="J742" s="506">
        <v>102.9</v>
      </c>
      <c r="K742" s="506"/>
      <c r="L742" s="251">
        <f>J742-H742</f>
        <v>-2.5</v>
      </c>
      <c r="N742" s="507"/>
      <c r="O742" s="397"/>
    </row>
    <row r="743" spans="1:15" s="290" customFormat="1" ht="20.100000000000001" customHeight="1" x14ac:dyDescent="0.2">
      <c r="A743" s="56" t="s">
        <v>33</v>
      </c>
      <c r="B743" s="508" t="s">
        <v>477</v>
      </c>
      <c r="C743" s="508"/>
      <c r="D743" s="508"/>
      <c r="E743" s="508"/>
      <c r="F743" s="508"/>
      <c r="G743" s="124"/>
      <c r="H743" s="509">
        <v>105.4</v>
      </c>
      <c r="I743" s="509"/>
      <c r="J743" s="509">
        <v>102.5</v>
      </c>
      <c r="K743" s="509"/>
      <c r="L743" s="187">
        <f>J743-H743</f>
        <v>-2.9000000000000057</v>
      </c>
      <c r="N743" s="507"/>
      <c r="O743" s="510"/>
    </row>
    <row r="744" spans="1:15" ht="20.100000000000001" customHeight="1" x14ac:dyDescent="0.2">
      <c r="A744" s="496"/>
      <c r="B744" s="218" t="s">
        <v>478</v>
      </c>
      <c r="C744" s="218"/>
      <c r="D744" s="218"/>
      <c r="E744" s="218"/>
      <c r="F744" s="218"/>
      <c r="G744" s="124"/>
      <c r="H744" s="509">
        <v>106.1</v>
      </c>
      <c r="I744" s="509"/>
      <c r="J744" s="509">
        <v>102.5</v>
      </c>
      <c r="K744" s="509"/>
      <c r="L744" s="187">
        <f>J744-H744</f>
        <v>-3.5999999999999943</v>
      </c>
      <c r="N744" s="507"/>
      <c r="O744" s="510"/>
    </row>
    <row r="745" spans="1:15" s="290" customFormat="1" ht="20.100000000000001" customHeight="1" x14ac:dyDescent="0.2">
      <c r="A745" s="496"/>
      <c r="B745" s="218" t="s">
        <v>479</v>
      </c>
      <c r="C745" s="218"/>
      <c r="D745" s="218"/>
      <c r="E745" s="218"/>
      <c r="F745" s="218"/>
      <c r="G745" s="124"/>
      <c r="H745" s="509">
        <v>104.8</v>
      </c>
      <c r="I745" s="509"/>
      <c r="J745" s="509">
        <v>102.6</v>
      </c>
      <c r="K745" s="509"/>
      <c r="L745" s="187">
        <f>J745-H745</f>
        <v>-2.2000000000000028</v>
      </c>
      <c r="N745" s="507"/>
      <c r="O745" s="510"/>
    </row>
    <row r="746" spans="1:15" s="290" customFormat="1" ht="20.100000000000001" customHeight="1" x14ac:dyDescent="0.2">
      <c r="A746" s="56" t="s">
        <v>35</v>
      </c>
      <c r="B746" s="508" t="s">
        <v>480</v>
      </c>
      <c r="C746" s="508"/>
      <c r="D746" s="508"/>
      <c r="E746" s="508"/>
      <c r="F746" s="508"/>
      <c r="G746" s="124"/>
      <c r="H746" s="509">
        <v>105.3</v>
      </c>
      <c r="I746" s="509"/>
      <c r="J746" s="509">
        <v>104</v>
      </c>
      <c r="K746" s="509"/>
      <c r="L746" s="187">
        <f>J746-H746</f>
        <v>-1.2999999999999972</v>
      </c>
      <c r="N746" s="507"/>
      <c r="O746" s="510"/>
    </row>
    <row r="747" spans="1:15" s="290" customFormat="1" ht="14.25" customHeight="1" x14ac:dyDescent="0.2">
      <c r="A747" s="511"/>
      <c r="B747" s="512"/>
      <c r="C747" s="512"/>
      <c r="D747" s="512"/>
      <c r="E747" s="512"/>
      <c r="F747" s="512"/>
      <c r="G747" s="513"/>
      <c r="H747" s="514"/>
      <c r="I747" s="514"/>
      <c r="J747" s="514"/>
      <c r="K747" s="514"/>
      <c r="L747" s="515"/>
      <c r="N747" s="397"/>
      <c r="O747" s="397"/>
    </row>
    <row r="748" spans="1:15" ht="32.25" customHeight="1" x14ac:dyDescent="0.2">
      <c r="A748" s="221" t="s">
        <v>481</v>
      </c>
      <c r="B748" s="221"/>
      <c r="C748" s="221"/>
      <c r="D748" s="221"/>
      <c r="E748" s="221"/>
      <c r="F748" s="221"/>
      <c r="G748" s="221"/>
      <c r="H748" s="221"/>
      <c r="I748" s="221"/>
      <c r="J748" s="221"/>
      <c r="K748" s="221"/>
      <c r="L748" s="221"/>
    </row>
    <row r="749" spans="1:15" s="290" customFormat="1" ht="45.75" customHeight="1" x14ac:dyDescent="0.2">
      <c r="A749" s="46" t="s">
        <v>26</v>
      </c>
      <c r="B749" s="47" t="s">
        <v>43</v>
      </c>
      <c r="C749" s="47"/>
      <c r="D749" s="47"/>
      <c r="E749" s="47"/>
      <c r="F749" s="47"/>
      <c r="G749" s="49" t="s">
        <v>28</v>
      </c>
      <c r="H749" s="321" t="s">
        <v>184</v>
      </c>
      <c r="I749" s="322"/>
      <c r="J749" s="321" t="s">
        <v>185</v>
      </c>
      <c r="K749" s="322"/>
      <c r="L749" s="46" t="s">
        <v>45</v>
      </c>
    </row>
    <row r="750" spans="1:15" ht="20.100000000000001" customHeight="1" x14ac:dyDescent="0.2">
      <c r="A750" s="49">
        <v>1</v>
      </c>
      <c r="B750" s="244" t="s">
        <v>482</v>
      </c>
      <c r="C750" s="245"/>
      <c r="D750" s="245"/>
      <c r="E750" s="245"/>
      <c r="F750" s="246"/>
      <c r="G750" s="49" t="s">
        <v>188</v>
      </c>
      <c r="H750" s="516">
        <f>SUM(H751:H754)</f>
        <v>44</v>
      </c>
      <c r="I750" s="517"/>
      <c r="J750" s="516">
        <f>SUM(J751:J754)</f>
        <v>44</v>
      </c>
      <c r="K750" s="517"/>
      <c r="L750" s="251">
        <f>J750/H750*100</f>
        <v>100</v>
      </c>
    </row>
    <row r="751" spans="1:15" s="449" customFormat="1" ht="20.100000000000001" customHeight="1" x14ac:dyDescent="0.25">
      <c r="A751" s="518"/>
      <c r="B751" s="173" t="s">
        <v>216</v>
      </c>
      <c r="C751" s="174"/>
      <c r="D751" s="174"/>
      <c r="E751" s="174"/>
      <c r="F751" s="175"/>
      <c r="G751" s="519" t="s">
        <v>188</v>
      </c>
      <c r="H751" s="520">
        <v>22</v>
      </c>
      <c r="I751" s="521"/>
      <c r="J751" s="520">
        <v>22</v>
      </c>
      <c r="K751" s="521"/>
      <c r="L751" s="187">
        <f>J751/H751*100</f>
        <v>100</v>
      </c>
    </row>
    <row r="752" spans="1:15" s="290" customFormat="1" ht="20.100000000000001" customHeight="1" x14ac:dyDescent="0.2">
      <c r="A752" s="518"/>
      <c r="B752" s="173" t="s">
        <v>210</v>
      </c>
      <c r="C752" s="174" t="s">
        <v>188</v>
      </c>
      <c r="D752" s="174">
        <v>0</v>
      </c>
      <c r="E752" s="174">
        <v>0</v>
      </c>
      <c r="F752" s="175" t="s">
        <v>57</v>
      </c>
      <c r="G752" s="519" t="s">
        <v>188</v>
      </c>
      <c r="H752" s="520">
        <v>0</v>
      </c>
      <c r="I752" s="521"/>
      <c r="J752" s="520">
        <v>0</v>
      </c>
      <c r="K752" s="521"/>
      <c r="L752" s="187" t="s">
        <v>57</v>
      </c>
    </row>
    <row r="753" spans="1:12" s="290" customFormat="1" ht="20.100000000000001" customHeight="1" x14ac:dyDescent="0.2">
      <c r="A753" s="518"/>
      <c r="B753" s="173" t="s">
        <v>219</v>
      </c>
      <c r="C753" s="174" t="s">
        <v>188</v>
      </c>
      <c r="D753" s="174">
        <v>5</v>
      </c>
      <c r="E753" s="174">
        <v>5</v>
      </c>
      <c r="F753" s="175">
        <f>E753/D753%</f>
        <v>100</v>
      </c>
      <c r="G753" s="519" t="s">
        <v>188</v>
      </c>
      <c r="H753" s="520">
        <v>5</v>
      </c>
      <c r="I753" s="521"/>
      <c r="J753" s="520">
        <v>5</v>
      </c>
      <c r="K753" s="521"/>
      <c r="L753" s="187">
        <f>J753/H753*100</f>
        <v>100</v>
      </c>
    </row>
    <row r="754" spans="1:12" s="290" customFormat="1" ht="20.100000000000001" customHeight="1" x14ac:dyDescent="0.2">
      <c r="A754" s="518"/>
      <c r="B754" s="173" t="s">
        <v>212</v>
      </c>
      <c r="C754" s="174" t="s">
        <v>188</v>
      </c>
      <c r="D754" s="174">
        <v>17</v>
      </c>
      <c r="E754" s="174">
        <v>17</v>
      </c>
      <c r="F754" s="175">
        <f>E754/D754%</f>
        <v>99.999999999999986</v>
      </c>
      <c r="G754" s="519" t="s">
        <v>188</v>
      </c>
      <c r="H754" s="520">
        <v>17</v>
      </c>
      <c r="I754" s="521"/>
      <c r="J754" s="520">
        <v>17</v>
      </c>
      <c r="K754" s="521"/>
      <c r="L754" s="187">
        <f>J754/H754*100</f>
        <v>100</v>
      </c>
    </row>
    <row r="755" spans="1:12" ht="18" customHeight="1" x14ac:dyDescent="0.2">
      <c r="A755" s="49">
        <v>2</v>
      </c>
      <c r="B755" s="244" t="s">
        <v>483</v>
      </c>
      <c r="C755" s="245"/>
      <c r="D755" s="245"/>
      <c r="E755" s="245"/>
      <c r="F755" s="246"/>
      <c r="G755" s="49" t="s">
        <v>188</v>
      </c>
      <c r="H755" s="516">
        <f>SUM(H756:H759)</f>
        <v>13</v>
      </c>
      <c r="I755" s="517"/>
      <c r="J755" s="516">
        <f>SUM(J756:J759)</f>
        <v>13</v>
      </c>
      <c r="K755" s="517"/>
      <c r="L755" s="251">
        <f>J755/H755*100</f>
        <v>100</v>
      </c>
    </row>
    <row r="756" spans="1:12" ht="18" customHeight="1" x14ac:dyDescent="0.2">
      <c r="A756" s="518"/>
      <c r="B756" s="173" t="s">
        <v>216</v>
      </c>
      <c r="C756" s="174"/>
      <c r="D756" s="174"/>
      <c r="E756" s="174"/>
      <c r="F756" s="175"/>
      <c r="G756" s="519" t="s">
        <v>188</v>
      </c>
      <c r="H756" s="520">
        <v>7</v>
      </c>
      <c r="I756" s="521"/>
      <c r="J756" s="520">
        <v>7</v>
      </c>
      <c r="K756" s="521"/>
      <c r="L756" s="187">
        <f>J756/H756*100</f>
        <v>100</v>
      </c>
    </row>
    <row r="757" spans="1:12" ht="18" customHeight="1" x14ac:dyDescent="0.2">
      <c r="A757" s="518"/>
      <c r="B757" s="173" t="s">
        <v>210</v>
      </c>
      <c r="C757" s="174" t="s">
        <v>188</v>
      </c>
      <c r="D757" s="174">
        <v>0</v>
      </c>
      <c r="E757" s="174">
        <v>0</v>
      </c>
      <c r="F757" s="175" t="s">
        <v>57</v>
      </c>
      <c r="G757" s="519" t="s">
        <v>188</v>
      </c>
      <c r="H757" s="520">
        <v>0</v>
      </c>
      <c r="I757" s="521"/>
      <c r="J757" s="520">
        <v>0</v>
      </c>
      <c r="K757" s="521"/>
      <c r="L757" s="187" t="s">
        <v>57</v>
      </c>
    </row>
    <row r="758" spans="1:12" ht="18" customHeight="1" x14ac:dyDescent="0.2">
      <c r="A758" s="518"/>
      <c r="B758" s="173" t="s">
        <v>219</v>
      </c>
      <c r="C758" s="174" t="s">
        <v>188</v>
      </c>
      <c r="D758" s="174">
        <v>2</v>
      </c>
      <c r="E758" s="174">
        <v>2</v>
      </c>
      <c r="F758" s="175">
        <f>E758/D758%</f>
        <v>100</v>
      </c>
      <c r="G758" s="519" t="s">
        <v>188</v>
      </c>
      <c r="H758" s="520">
        <v>2</v>
      </c>
      <c r="I758" s="521"/>
      <c r="J758" s="520">
        <v>2</v>
      </c>
      <c r="K758" s="521"/>
      <c r="L758" s="187">
        <f>J758/H758*100</f>
        <v>100</v>
      </c>
    </row>
    <row r="759" spans="1:12" ht="18" customHeight="1" x14ac:dyDescent="0.2">
      <c r="A759" s="518"/>
      <c r="B759" s="218" t="s">
        <v>212</v>
      </c>
      <c r="C759" s="218" t="s">
        <v>188</v>
      </c>
      <c r="D759" s="218">
        <v>4</v>
      </c>
      <c r="E759" s="218">
        <v>4</v>
      </c>
      <c r="F759" s="218">
        <f>E759/D759%</f>
        <v>100</v>
      </c>
      <c r="G759" s="519" t="s">
        <v>188</v>
      </c>
      <c r="H759" s="522">
        <v>4</v>
      </c>
      <c r="I759" s="522"/>
      <c r="J759" s="522">
        <v>4</v>
      </c>
      <c r="K759" s="522"/>
      <c r="L759" s="187">
        <f>J759/H759*100</f>
        <v>100</v>
      </c>
    </row>
    <row r="760" spans="1:12" ht="30" customHeight="1" x14ac:dyDescent="0.2">
      <c r="A760" s="236" t="s">
        <v>484</v>
      </c>
      <c r="B760" s="523"/>
      <c r="C760" s="523"/>
      <c r="D760" s="523"/>
      <c r="E760" s="523"/>
      <c r="F760" s="523"/>
      <c r="G760" s="523"/>
      <c r="H760" s="523"/>
      <c r="I760" s="523"/>
      <c r="J760" s="523"/>
      <c r="K760" s="523"/>
      <c r="L760" s="523"/>
    </row>
    <row r="761" spans="1:12" ht="44.25" customHeight="1" x14ac:dyDescent="0.2">
      <c r="A761" s="46" t="s">
        <v>26</v>
      </c>
      <c r="B761" s="47" t="s">
        <v>43</v>
      </c>
      <c r="C761" s="47"/>
      <c r="D761" s="47"/>
      <c r="E761" s="47"/>
      <c r="F761" s="47"/>
      <c r="G761" s="49" t="s">
        <v>28</v>
      </c>
      <c r="H761" s="72" t="s">
        <v>184</v>
      </c>
      <c r="I761" s="72"/>
      <c r="J761" s="72" t="s">
        <v>185</v>
      </c>
      <c r="K761" s="72"/>
      <c r="L761" s="46" t="s">
        <v>45</v>
      </c>
    </row>
    <row r="762" spans="1:12" ht="33.75" customHeight="1" x14ac:dyDescent="0.2">
      <c r="A762" s="49">
        <v>3</v>
      </c>
      <c r="B762" s="244" t="s">
        <v>485</v>
      </c>
      <c r="C762" s="245"/>
      <c r="D762" s="245"/>
      <c r="E762" s="245"/>
      <c r="F762" s="246"/>
      <c r="G762" s="49" t="s">
        <v>188</v>
      </c>
      <c r="H762" s="516">
        <v>22</v>
      </c>
      <c r="I762" s="517"/>
      <c r="J762" s="516">
        <f>SUM(J763:J766)</f>
        <v>22</v>
      </c>
      <c r="K762" s="517"/>
      <c r="L762" s="251">
        <f>J762/H762*100</f>
        <v>100</v>
      </c>
    </row>
    <row r="763" spans="1:12" ht="18" customHeight="1" x14ac:dyDescent="0.2">
      <c r="A763" s="518"/>
      <c r="B763" s="173" t="s">
        <v>216</v>
      </c>
      <c r="C763" s="174"/>
      <c r="D763" s="174"/>
      <c r="E763" s="174"/>
      <c r="F763" s="175"/>
      <c r="G763" s="519" t="s">
        <v>188</v>
      </c>
      <c r="H763" s="520">
        <v>7</v>
      </c>
      <c r="I763" s="521"/>
      <c r="J763" s="520">
        <v>7</v>
      </c>
      <c r="K763" s="521"/>
      <c r="L763" s="187">
        <f>J763/H763*100</f>
        <v>100</v>
      </c>
    </row>
    <row r="764" spans="1:12" ht="18" customHeight="1" x14ac:dyDescent="0.2">
      <c r="A764" s="518"/>
      <c r="B764" s="173" t="s">
        <v>210</v>
      </c>
      <c r="C764" s="174"/>
      <c r="D764" s="174"/>
      <c r="E764" s="174"/>
      <c r="F764" s="175"/>
      <c r="G764" s="519" t="s">
        <v>188</v>
      </c>
      <c r="H764" s="520">
        <v>0</v>
      </c>
      <c r="I764" s="521"/>
      <c r="J764" s="520">
        <v>0</v>
      </c>
      <c r="K764" s="521"/>
      <c r="L764" s="187" t="s">
        <v>57</v>
      </c>
    </row>
    <row r="765" spans="1:12" ht="18" customHeight="1" x14ac:dyDescent="0.2">
      <c r="A765" s="518"/>
      <c r="B765" s="173" t="s">
        <v>219</v>
      </c>
      <c r="C765" s="174"/>
      <c r="D765" s="174"/>
      <c r="E765" s="174"/>
      <c r="F765" s="175"/>
      <c r="G765" s="519" t="s">
        <v>188</v>
      </c>
      <c r="H765" s="520">
        <v>4</v>
      </c>
      <c r="I765" s="521"/>
      <c r="J765" s="520">
        <v>4</v>
      </c>
      <c r="K765" s="521"/>
      <c r="L765" s="187">
        <f>J765/H765*100</f>
        <v>100</v>
      </c>
    </row>
    <row r="766" spans="1:12" ht="18" customHeight="1" x14ac:dyDescent="0.2">
      <c r="A766" s="518"/>
      <c r="B766" s="173" t="s">
        <v>212</v>
      </c>
      <c r="C766" s="174"/>
      <c r="D766" s="174"/>
      <c r="E766" s="174"/>
      <c r="F766" s="175"/>
      <c r="G766" s="519" t="s">
        <v>188</v>
      </c>
      <c r="H766" s="520">
        <v>11</v>
      </c>
      <c r="I766" s="521"/>
      <c r="J766" s="520">
        <v>11</v>
      </c>
      <c r="K766" s="521"/>
      <c r="L766" s="187">
        <f>J766/H766*100</f>
        <v>100</v>
      </c>
    </row>
    <row r="767" spans="1:12" ht="33" customHeight="1" x14ac:dyDescent="0.2">
      <c r="A767" s="49">
        <v>4</v>
      </c>
      <c r="B767" s="244" t="s">
        <v>486</v>
      </c>
      <c r="C767" s="245"/>
      <c r="D767" s="245"/>
      <c r="E767" s="245"/>
      <c r="F767" s="246"/>
      <c r="G767" s="49" t="s">
        <v>188</v>
      </c>
      <c r="H767" s="516">
        <f>H768+H769+H770+H771</f>
        <v>51</v>
      </c>
      <c r="I767" s="517"/>
      <c r="J767" s="516">
        <f>J768+J769+J770+J771</f>
        <v>51</v>
      </c>
      <c r="K767" s="517"/>
      <c r="L767" s="251">
        <f>J767/H767*100</f>
        <v>100</v>
      </c>
    </row>
    <row r="768" spans="1:12" ht="18.95" customHeight="1" x14ac:dyDescent="0.2">
      <c r="A768" s="518"/>
      <c r="B768" s="173" t="s">
        <v>216</v>
      </c>
      <c r="C768" s="174"/>
      <c r="D768" s="174"/>
      <c r="E768" s="174"/>
      <c r="F768" s="175"/>
      <c r="G768" s="519" t="s">
        <v>188</v>
      </c>
      <c r="H768" s="520">
        <v>42</v>
      </c>
      <c r="I768" s="521"/>
      <c r="J768" s="520">
        <v>42</v>
      </c>
      <c r="K768" s="521"/>
      <c r="L768" s="187">
        <f>J768/H768*100</f>
        <v>100</v>
      </c>
    </row>
    <row r="769" spans="1:12" ht="18.95" customHeight="1" x14ac:dyDescent="0.2">
      <c r="A769" s="518"/>
      <c r="B769" s="173" t="s">
        <v>210</v>
      </c>
      <c r="C769" s="174"/>
      <c r="D769" s="174"/>
      <c r="E769" s="174"/>
      <c r="F769" s="175"/>
      <c r="G769" s="519" t="s">
        <v>188</v>
      </c>
      <c r="H769" s="520">
        <v>0</v>
      </c>
      <c r="I769" s="521"/>
      <c r="J769" s="520">
        <v>0</v>
      </c>
      <c r="K769" s="521"/>
      <c r="L769" s="187" t="s">
        <v>57</v>
      </c>
    </row>
    <row r="770" spans="1:12" ht="18.95" customHeight="1" x14ac:dyDescent="0.2">
      <c r="A770" s="518"/>
      <c r="B770" s="173" t="s">
        <v>219</v>
      </c>
      <c r="C770" s="174"/>
      <c r="D770" s="174"/>
      <c r="E770" s="174"/>
      <c r="F770" s="175"/>
      <c r="G770" s="519" t="s">
        <v>188</v>
      </c>
      <c r="H770" s="520">
        <v>6</v>
      </c>
      <c r="I770" s="521"/>
      <c r="J770" s="520">
        <v>6</v>
      </c>
      <c r="K770" s="521"/>
      <c r="L770" s="187">
        <f>J770/H770*100</f>
        <v>100</v>
      </c>
    </row>
    <row r="771" spans="1:12" ht="18.95" customHeight="1" x14ac:dyDescent="0.2">
      <c r="A771" s="518"/>
      <c r="B771" s="173" t="s">
        <v>212</v>
      </c>
      <c r="C771" s="174"/>
      <c r="D771" s="174"/>
      <c r="E771" s="174"/>
      <c r="F771" s="175"/>
      <c r="G771" s="519" t="s">
        <v>188</v>
      </c>
      <c r="H771" s="520">
        <v>3</v>
      </c>
      <c r="I771" s="521"/>
      <c r="J771" s="520">
        <v>3</v>
      </c>
      <c r="K771" s="521"/>
      <c r="L771" s="187">
        <f>J771/H771*100</f>
        <v>100</v>
      </c>
    </row>
    <row r="772" spans="1:12" ht="34.5" customHeight="1" x14ac:dyDescent="0.2">
      <c r="A772" s="49">
        <v>5</v>
      </c>
      <c r="B772" s="244" t="s">
        <v>487</v>
      </c>
      <c r="C772" s="245"/>
      <c r="D772" s="245"/>
      <c r="E772" s="245"/>
      <c r="F772" s="246"/>
      <c r="G772" s="49" t="s">
        <v>188</v>
      </c>
      <c r="H772" s="516">
        <f>SUM(H773:H776)</f>
        <v>15</v>
      </c>
      <c r="I772" s="517"/>
      <c r="J772" s="516">
        <f>SUM(J773:J776)</f>
        <v>15</v>
      </c>
      <c r="K772" s="517"/>
      <c r="L772" s="251">
        <f>J772/H772*100</f>
        <v>100</v>
      </c>
    </row>
    <row r="773" spans="1:12" ht="20.100000000000001" customHeight="1" x14ac:dyDescent="0.2">
      <c r="A773" s="518"/>
      <c r="B773" s="173" t="s">
        <v>216</v>
      </c>
      <c r="C773" s="174"/>
      <c r="D773" s="174"/>
      <c r="E773" s="174"/>
      <c r="F773" s="175"/>
      <c r="G773" s="519" t="s">
        <v>188</v>
      </c>
      <c r="H773" s="520">
        <v>2</v>
      </c>
      <c r="I773" s="521"/>
      <c r="J773" s="520">
        <v>2</v>
      </c>
      <c r="K773" s="521"/>
      <c r="L773" s="187">
        <f>J773/H773*100</f>
        <v>100</v>
      </c>
    </row>
    <row r="774" spans="1:12" ht="20.100000000000001" customHeight="1" x14ac:dyDescent="0.2">
      <c r="A774" s="518"/>
      <c r="B774" s="173" t="s">
        <v>210</v>
      </c>
      <c r="C774" s="174"/>
      <c r="D774" s="174"/>
      <c r="E774" s="174"/>
      <c r="F774" s="175"/>
      <c r="G774" s="519" t="s">
        <v>188</v>
      </c>
      <c r="H774" s="520">
        <v>0</v>
      </c>
      <c r="I774" s="521"/>
      <c r="J774" s="520">
        <v>0</v>
      </c>
      <c r="K774" s="521"/>
      <c r="L774" s="187" t="s">
        <v>57</v>
      </c>
    </row>
    <row r="775" spans="1:12" ht="20.100000000000001" customHeight="1" x14ac:dyDescent="0.2">
      <c r="A775" s="518"/>
      <c r="B775" s="173" t="s">
        <v>219</v>
      </c>
      <c r="C775" s="174"/>
      <c r="D775" s="174"/>
      <c r="E775" s="174"/>
      <c r="F775" s="175"/>
      <c r="G775" s="519" t="s">
        <v>188</v>
      </c>
      <c r="H775" s="520">
        <v>7</v>
      </c>
      <c r="I775" s="521"/>
      <c r="J775" s="520">
        <v>7</v>
      </c>
      <c r="K775" s="521"/>
      <c r="L775" s="187">
        <f>J775/H775*100</f>
        <v>100</v>
      </c>
    </row>
    <row r="776" spans="1:12" ht="20.100000000000001" customHeight="1" x14ac:dyDescent="0.2">
      <c r="A776" s="518"/>
      <c r="B776" s="173" t="s">
        <v>212</v>
      </c>
      <c r="C776" s="174"/>
      <c r="D776" s="174"/>
      <c r="E776" s="174"/>
      <c r="F776" s="175"/>
      <c r="G776" s="519" t="s">
        <v>188</v>
      </c>
      <c r="H776" s="520">
        <v>6</v>
      </c>
      <c r="I776" s="521"/>
      <c r="J776" s="520">
        <v>6</v>
      </c>
      <c r="K776" s="521"/>
      <c r="L776" s="187">
        <f>J776/H776*100</f>
        <v>100</v>
      </c>
    </row>
    <row r="777" spans="1:12" ht="32.25" customHeight="1" x14ac:dyDescent="0.2">
      <c r="A777" s="49">
        <v>6</v>
      </c>
      <c r="B777" s="244" t="s">
        <v>488</v>
      </c>
      <c r="C777" s="245"/>
      <c r="D777" s="245"/>
      <c r="E777" s="245"/>
      <c r="F777" s="246"/>
      <c r="G777" s="49" t="s">
        <v>188</v>
      </c>
      <c r="H777" s="516">
        <f>H778+H779+H780+H781</f>
        <v>8</v>
      </c>
      <c r="I777" s="517"/>
      <c r="J777" s="516">
        <f>J778+J779+J780+J781</f>
        <v>8</v>
      </c>
      <c r="K777" s="517"/>
      <c r="L777" s="251">
        <f>J777/H777*100</f>
        <v>100</v>
      </c>
    </row>
    <row r="778" spans="1:12" ht="20.100000000000001" customHeight="1" x14ac:dyDescent="0.2">
      <c r="A778" s="518"/>
      <c r="B778" s="173" t="s">
        <v>216</v>
      </c>
      <c r="C778" s="174"/>
      <c r="D778" s="174"/>
      <c r="E778" s="174"/>
      <c r="F778" s="175"/>
      <c r="G778" s="519" t="s">
        <v>188</v>
      </c>
      <c r="H778" s="520">
        <v>6</v>
      </c>
      <c r="I778" s="521"/>
      <c r="J778" s="520">
        <v>6</v>
      </c>
      <c r="K778" s="521"/>
      <c r="L778" s="187">
        <f>J778/H778*100</f>
        <v>100</v>
      </c>
    </row>
    <row r="779" spans="1:12" ht="20.100000000000001" customHeight="1" x14ac:dyDescent="0.2">
      <c r="A779" s="518"/>
      <c r="B779" s="173" t="s">
        <v>210</v>
      </c>
      <c r="C779" s="174"/>
      <c r="D779" s="174"/>
      <c r="E779" s="174"/>
      <c r="F779" s="175"/>
      <c r="G779" s="519" t="s">
        <v>188</v>
      </c>
      <c r="H779" s="520">
        <v>0</v>
      </c>
      <c r="I779" s="521"/>
      <c r="J779" s="520">
        <v>0</v>
      </c>
      <c r="K779" s="521"/>
      <c r="L779" s="187" t="s">
        <v>57</v>
      </c>
    </row>
    <row r="780" spans="1:12" s="103" customFormat="1" ht="20.100000000000001" customHeight="1" x14ac:dyDescent="0.2">
      <c r="A780" s="518"/>
      <c r="B780" s="173" t="s">
        <v>219</v>
      </c>
      <c r="C780" s="174"/>
      <c r="D780" s="174"/>
      <c r="E780" s="174"/>
      <c r="F780" s="175"/>
      <c r="G780" s="519" t="s">
        <v>188</v>
      </c>
      <c r="H780" s="520">
        <v>2</v>
      </c>
      <c r="I780" s="521"/>
      <c r="J780" s="520">
        <v>2</v>
      </c>
      <c r="K780" s="521"/>
      <c r="L780" s="187">
        <f>J780/H780*100</f>
        <v>100</v>
      </c>
    </row>
    <row r="781" spans="1:12" s="103" customFormat="1" ht="20.100000000000001" customHeight="1" x14ac:dyDescent="0.2">
      <c r="A781" s="518"/>
      <c r="B781" s="218" t="s">
        <v>212</v>
      </c>
      <c r="C781" s="218"/>
      <c r="D781" s="218"/>
      <c r="E781" s="218"/>
      <c r="F781" s="218"/>
      <c r="G781" s="519" t="s">
        <v>188</v>
      </c>
      <c r="H781" s="520">
        <v>0</v>
      </c>
      <c r="I781" s="521"/>
      <c r="J781" s="522">
        <v>0</v>
      </c>
      <c r="K781" s="522"/>
      <c r="L781" s="187" t="s">
        <v>57</v>
      </c>
    </row>
    <row r="782" spans="1:12" s="103" customFormat="1" ht="20.100000000000001" customHeight="1" x14ac:dyDescent="0.2">
      <c r="A782" s="49">
        <v>7</v>
      </c>
      <c r="B782" s="244" t="s">
        <v>489</v>
      </c>
      <c r="C782" s="245"/>
      <c r="D782" s="245"/>
      <c r="E782" s="245"/>
      <c r="F782" s="246"/>
      <c r="G782" s="49" t="s">
        <v>188</v>
      </c>
      <c r="H782" s="516">
        <f>SUM(H783:H786)</f>
        <v>105</v>
      </c>
      <c r="I782" s="517"/>
      <c r="J782" s="516">
        <f>SUM(J783:J786)</f>
        <v>105</v>
      </c>
      <c r="K782" s="517"/>
      <c r="L782" s="251">
        <f t="shared" ref="L782:L788" si="25">J782/H782*100</f>
        <v>100</v>
      </c>
    </row>
    <row r="783" spans="1:12" s="103" customFormat="1" ht="20.100000000000001" customHeight="1" x14ac:dyDescent="0.2">
      <c r="A783" s="518"/>
      <c r="B783" s="173" t="s">
        <v>216</v>
      </c>
      <c r="C783" s="174"/>
      <c r="D783" s="174"/>
      <c r="E783" s="174"/>
      <c r="F783" s="175"/>
      <c r="G783" s="519" t="s">
        <v>188</v>
      </c>
      <c r="H783" s="520">
        <v>55</v>
      </c>
      <c r="I783" s="521"/>
      <c r="J783" s="520">
        <v>55</v>
      </c>
      <c r="K783" s="521"/>
      <c r="L783" s="187">
        <f t="shared" si="25"/>
        <v>100</v>
      </c>
    </row>
    <row r="784" spans="1:12" s="103" customFormat="1" ht="20.100000000000001" customHeight="1" x14ac:dyDescent="0.2">
      <c r="A784" s="518"/>
      <c r="B784" s="173" t="s">
        <v>210</v>
      </c>
      <c r="C784" s="174"/>
      <c r="D784" s="174"/>
      <c r="E784" s="174"/>
      <c r="F784" s="175"/>
      <c r="G784" s="519" t="s">
        <v>188</v>
      </c>
      <c r="H784" s="520">
        <v>9</v>
      </c>
      <c r="I784" s="521"/>
      <c r="J784" s="520">
        <v>9</v>
      </c>
      <c r="K784" s="521"/>
      <c r="L784" s="187">
        <f t="shared" si="25"/>
        <v>100</v>
      </c>
    </row>
    <row r="785" spans="1:12" s="103" customFormat="1" ht="20.100000000000001" customHeight="1" x14ac:dyDescent="0.2">
      <c r="A785" s="518"/>
      <c r="B785" s="173" t="s">
        <v>219</v>
      </c>
      <c r="C785" s="174"/>
      <c r="D785" s="174"/>
      <c r="E785" s="174"/>
      <c r="F785" s="175"/>
      <c r="G785" s="519" t="s">
        <v>188</v>
      </c>
      <c r="H785" s="520">
        <v>15</v>
      </c>
      <c r="I785" s="521"/>
      <c r="J785" s="520">
        <v>15</v>
      </c>
      <c r="K785" s="521"/>
      <c r="L785" s="187">
        <f t="shared" si="25"/>
        <v>100</v>
      </c>
    </row>
    <row r="786" spans="1:12" s="103" customFormat="1" ht="20.100000000000001" customHeight="1" x14ac:dyDescent="0.2">
      <c r="A786" s="518"/>
      <c r="B786" s="173" t="s">
        <v>212</v>
      </c>
      <c r="C786" s="174"/>
      <c r="D786" s="174"/>
      <c r="E786" s="174"/>
      <c r="F786" s="175"/>
      <c r="G786" s="519" t="s">
        <v>188</v>
      </c>
      <c r="H786" s="520">
        <v>26</v>
      </c>
      <c r="I786" s="521"/>
      <c r="J786" s="520">
        <v>26</v>
      </c>
      <c r="K786" s="521"/>
      <c r="L786" s="187">
        <f t="shared" si="25"/>
        <v>100</v>
      </c>
    </row>
    <row r="787" spans="1:12" s="103" customFormat="1" ht="20.100000000000001" customHeight="1" x14ac:dyDescent="0.2">
      <c r="A787" s="49">
        <v>8</v>
      </c>
      <c r="B787" s="244" t="s">
        <v>490</v>
      </c>
      <c r="C787" s="245"/>
      <c r="D787" s="245"/>
      <c r="E787" s="245"/>
      <c r="F787" s="246"/>
      <c r="G787" s="49" t="s">
        <v>188</v>
      </c>
      <c r="H787" s="516">
        <f>SUM(H788:H791)</f>
        <v>2</v>
      </c>
      <c r="I787" s="517"/>
      <c r="J787" s="516">
        <f>SUM(J788:J791)</f>
        <v>2</v>
      </c>
      <c r="K787" s="517"/>
      <c r="L787" s="251">
        <f t="shared" si="25"/>
        <v>100</v>
      </c>
    </row>
    <row r="788" spans="1:12" s="103" customFormat="1" ht="20.100000000000001" customHeight="1" x14ac:dyDescent="0.2">
      <c r="A788" s="518"/>
      <c r="B788" s="218" t="s">
        <v>216</v>
      </c>
      <c r="C788" s="218"/>
      <c r="D788" s="218"/>
      <c r="E788" s="218"/>
      <c r="F788" s="218"/>
      <c r="G788" s="519" t="s">
        <v>188</v>
      </c>
      <c r="H788" s="522">
        <v>2</v>
      </c>
      <c r="I788" s="522"/>
      <c r="J788" s="522">
        <v>2</v>
      </c>
      <c r="K788" s="522"/>
      <c r="L788" s="187">
        <f t="shared" si="25"/>
        <v>100</v>
      </c>
    </row>
    <row r="789" spans="1:12" s="103" customFormat="1" ht="20.100000000000001" customHeight="1" x14ac:dyDescent="0.2">
      <c r="A789" s="518"/>
      <c r="B789" s="218" t="s">
        <v>210</v>
      </c>
      <c r="C789" s="218"/>
      <c r="D789" s="218"/>
      <c r="E789" s="218"/>
      <c r="F789" s="218"/>
      <c r="G789" s="519" t="s">
        <v>188</v>
      </c>
      <c r="H789" s="522">
        <v>0</v>
      </c>
      <c r="I789" s="522"/>
      <c r="J789" s="522">
        <v>0</v>
      </c>
      <c r="K789" s="522"/>
      <c r="L789" s="187" t="s">
        <v>57</v>
      </c>
    </row>
    <row r="790" spans="1:12" s="103" customFormat="1" ht="20.100000000000001" customHeight="1" x14ac:dyDescent="0.2">
      <c r="A790" s="518"/>
      <c r="B790" s="218" t="s">
        <v>219</v>
      </c>
      <c r="C790" s="218"/>
      <c r="D790" s="218"/>
      <c r="E790" s="218"/>
      <c r="F790" s="218"/>
      <c r="G790" s="519" t="s">
        <v>188</v>
      </c>
      <c r="H790" s="522">
        <v>0</v>
      </c>
      <c r="I790" s="522"/>
      <c r="J790" s="522">
        <v>0</v>
      </c>
      <c r="K790" s="522"/>
      <c r="L790" s="187" t="s">
        <v>57</v>
      </c>
    </row>
    <row r="791" spans="1:12" s="103" customFormat="1" ht="20.100000000000001" customHeight="1" x14ac:dyDescent="0.2">
      <c r="A791" s="518"/>
      <c r="B791" s="218" t="s">
        <v>212</v>
      </c>
      <c r="C791" s="218"/>
      <c r="D791" s="218"/>
      <c r="E791" s="218"/>
      <c r="F791" s="218"/>
      <c r="G791" s="519" t="s">
        <v>188</v>
      </c>
      <c r="H791" s="522">
        <v>0</v>
      </c>
      <c r="I791" s="522"/>
      <c r="J791" s="522">
        <v>0</v>
      </c>
      <c r="K791" s="522"/>
      <c r="L791" s="187" t="s">
        <v>57</v>
      </c>
    </row>
    <row r="792" spans="1:12" s="103" customFormat="1" ht="20.100000000000001" customHeight="1" x14ac:dyDescent="0.2">
      <c r="A792" s="49">
        <v>9</v>
      </c>
      <c r="B792" s="323" t="s">
        <v>491</v>
      </c>
      <c r="C792" s="323"/>
      <c r="D792" s="323"/>
      <c r="E792" s="323"/>
      <c r="F792" s="323"/>
      <c r="G792" s="49" t="s">
        <v>188</v>
      </c>
      <c r="H792" s="524">
        <f>H787+H782+H777+H772+H767+H762+H755+H750</f>
        <v>260</v>
      </c>
      <c r="I792" s="524"/>
      <c r="J792" s="524">
        <f>J750+J755+J762+J767+J772+J777+J782+J787</f>
        <v>260</v>
      </c>
      <c r="K792" s="524"/>
      <c r="L792" s="251">
        <f>J792/H792*100</f>
        <v>100</v>
      </c>
    </row>
    <row r="793" spans="1:12" s="103" customFormat="1" ht="36" customHeight="1" x14ac:dyDescent="0.2">
      <c r="A793" s="49">
        <v>10</v>
      </c>
      <c r="B793" s="323" t="s">
        <v>492</v>
      </c>
      <c r="C793" s="323"/>
      <c r="D793" s="323"/>
      <c r="E793" s="323"/>
      <c r="F793" s="323"/>
      <c r="G793" s="46" t="s">
        <v>493</v>
      </c>
      <c r="H793" s="524">
        <v>2</v>
      </c>
      <c r="I793" s="524"/>
      <c r="J793" s="524">
        <v>1</v>
      </c>
      <c r="K793" s="524"/>
      <c r="L793" s="251">
        <f>J793/H793*100</f>
        <v>50</v>
      </c>
    </row>
    <row r="794" spans="1:12" s="103" customFormat="1" ht="20.100000000000001" customHeight="1" x14ac:dyDescent="0.2">
      <c r="A794" s="525" t="s">
        <v>494</v>
      </c>
      <c r="B794" s="438" t="s">
        <v>495</v>
      </c>
      <c r="C794" s="438"/>
      <c r="D794" s="438"/>
      <c r="E794" s="438"/>
      <c r="F794" s="438"/>
      <c r="G794" s="128" t="s">
        <v>493</v>
      </c>
      <c r="H794" s="526">
        <v>0</v>
      </c>
      <c r="I794" s="526"/>
      <c r="J794" s="526">
        <v>0</v>
      </c>
      <c r="K794" s="526"/>
      <c r="L794" s="141" t="s">
        <v>57</v>
      </c>
    </row>
    <row r="795" spans="1:12" s="103" customFormat="1" ht="20.100000000000001" customHeight="1" x14ac:dyDescent="0.2">
      <c r="A795" s="496"/>
      <c r="B795" s="438" t="s">
        <v>496</v>
      </c>
      <c r="C795" s="438"/>
      <c r="D795" s="438"/>
      <c r="E795" s="438"/>
      <c r="F795" s="438"/>
      <c r="G795" s="128" t="s">
        <v>493</v>
      </c>
      <c r="H795" s="526">
        <v>0</v>
      </c>
      <c r="I795" s="526"/>
      <c r="J795" s="526">
        <v>0</v>
      </c>
      <c r="K795" s="526"/>
      <c r="L795" s="141" t="s">
        <v>57</v>
      </c>
    </row>
    <row r="796" spans="1:12" s="103" customFormat="1" ht="20.100000000000001" customHeight="1" x14ac:dyDescent="0.2">
      <c r="A796" s="519"/>
      <c r="B796" s="173" t="s">
        <v>216</v>
      </c>
      <c r="C796" s="174"/>
      <c r="D796" s="174"/>
      <c r="E796" s="174"/>
      <c r="F796" s="175"/>
      <c r="G796" s="366" t="s">
        <v>493</v>
      </c>
      <c r="H796" s="520">
        <v>0</v>
      </c>
      <c r="I796" s="521"/>
      <c r="J796" s="520">
        <v>0</v>
      </c>
      <c r="K796" s="521"/>
      <c r="L796" s="141" t="s">
        <v>57</v>
      </c>
    </row>
    <row r="797" spans="1:12" s="103" customFormat="1" ht="20.100000000000001" customHeight="1" x14ac:dyDescent="0.2">
      <c r="A797" s="519"/>
      <c r="B797" s="173" t="s">
        <v>210</v>
      </c>
      <c r="C797" s="174"/>
      <c r="D797" s="174"/>
      <c r="E797" s="174"/>
      <c r="F797" s="175"/>
      <c r="G797" s="366" t="s">
        <v>493</v>
      </c>
      <c r="H797" s="520">
        <v>0</v>
      </c>
      <c r="I797" s="521"/>
      <c r="J797" s="520">
        <v>0</v>
      </c>
      <c r="K797" s="521"/>
      <c r="L797" s="187" t="s">
        <v>57</v>
      </c>
    </row>
    <row r="798" spans="1:12" s="103" customFormat="1" ht="20.100000000000001" customHeight="1" x14ac:dyDescent="0.2">
      <c r="A798" s="519"/>
      <c r="B798" s="173" t="s">
        <v>219</v>
      </c>
      <c r="C798" s="174"/>
      <c r="D798" s="174"/>
      <c r="E798" s="174"/>
      <c r="F798" s="175"/>
      <c r="G798" s="366" t="s">
        <v>493</v>
      </c>
      <c r="H798" s="520">
        <v>0</v>
      </c>
      <c r="I798" s="521"/>
      <c r="J798" s="520">
        <v>0</v>
      </c>
      <c r="K798" s="521"/>
      <c r="L798" s="187" t="s">
        <v>57</v>
      </c>
    </row>
    <row r="799" spans="1:12" s="103" customFormat="1" ht="20.100000000000001" customHeight="1" x14ac:dyDescent="0.2">
      <c r="A799" s="519"/>
      <c r="B799" s="173" t="s">
        <v>212</v>
      </c>
      <c r="C799" s="174"/>
      <c r="D799" s="174"/>
      <c r="E799" s="174"/>
      <c r="F799" s="175"/>
      <c r="G799" s="366" t="s">
        <v>493</v>
      </c>
      <c r="H799" s="520">
        <v>0</v>
      </c>
      <c r="I799" s="521"/>
      <c r="J799" s="520">
        <v>0</v>
      </c>
      <c r="K799" s="521"/>
      <c r="L799" s="187" t="s">
        <v>57</v>
      </c>
    </row>
    <row r="800" spans="1:12" s="103" customFormat="1" ht="28.5" customHeight="1" x14ac:dyDescent="0.2">
      <c r="A800" s="49">
        <v>11</v>
      </c>
      <c r="B800" s="244" t="s">
        <v>497</v>
      </c>
      <c r="C800" s="245"/>
      <c r="D800" s="245"/>
      <c r="E800" s="245"/>
      <c r="F800" s="246"/>
      <c r="G800" s="46" t="s">
        <v>493</v>
      </c>
      <c r="H800" s="516">
        <f>H801+H807+H812</f>
        <v>167</v>
      </c>
      <c r="I800" s="517"/>
      <c r="J800" s="516">
        <f>J801+J807+J812</f>
        <v>113</v>
      </c>
      <c r="K800" s="517"/>
      <c r="L800" s="251">
        <f>J800/H800*100</f>
        <v>67.664670658682638</v>
      </c>
    </row>
    <row r="801" spans="1:12" s="103" customFormat="1" ht="20.100000000000001" customHeight="1" x14ac:dyDescent="0.2">
      <c r="A801" s="525" t="s">
        <v>498</v>
      </c>
      <c r="B801" s="129" t="s">
        <v>495</v>
      </c>
      <c r="C801" s="130"/>
      <c r="D801" s="130"/>
      <c r="E801" s="130"/>
      <c r="F801" s="131"/>
      <c r="G801" s="128" t="s">
        <v>493</v>
      </c>
      <c r="H801" s="526">
        <v>10</v>
      </c>
      <c r="I801" s="526"/>
      <c r="J801" s="526">
        <v>10</v>
      </c>
      <c r="K801" s="526"/>
      <c r="L801" s="141">
        <f>J801/H801*100</f>
        <v>100</v>
      </c>
    </row>
    <row r="802" spans="1:12" s="103" customFormat="1" ht="20.100000000000001" customHeight="1" x14ac:dyDescent="0.2">
      <c r="A802" s="519"/>
      <c r="B802" s="129" t="s">
        <v>499</v>
      </c>
      <c r="C802" s="130"/>
      <c r="D802" s="130"/>
      <c r="E802" s="130"/>
      <c r="F802" s="131"/>
      <c r="G802" s="128" t="s">
        <v>493</v>
      </c>
      <c r="H802" s="527">
        <v>4</v>
      </c>
      <c r="I802" s="528"/>
      <c r="J802" s="527">
        <v>4</v>
      </c>
      <c r="K802" s="528"/>
      <c r="L802" s="141">
        <f>J802/H802*100</f>
        <v>100</v>
      </c>
    </row>
    <row r="803" spans="1:12" s="103" customFormat="1" ht="20.100000000000001" customHeight="1" x14ac:dyDescent="0.2">
      <c r="A803" s="519"/>
      <c r="B803" s="173" t="s">
        <v>216</v>
      </c>
      <c r="C803" s="174"/>
      <c r="D803" s="174"/>
      <c r="E803" s="174"/>
      <c r="F803" s="175"/>
      <c r="G803" s="366" t="s">
        <v>493</v>
      </c>
      <c r="H803" s="520">
        <v>4</v>
      </c>
      <c r="I803" s="521"/>
      <c r="J803" s="520">
        <v>4</v>
      </c>
      <c r="K803" s="521"/>
      <c r="L803" s="141">
        <f>J803/H803*100</f>
        <v>100</v>
      </c>
    </row>
    <row r="804" spans="1:12" s="103" customFormat="1" ht="20.100000000000001" customHeight="1" x14ac:dyDescent="0.2">
      <c r="A804" s="519"/>
      <c r="B804" s="173" t="s">
        <v>210</v>
      </c>
      <c r="C804" s="174"/>
      <c r="D804" s="174"/>
      <c r="E804" s="174"/>
      <c r="F804" s="175"/>
      <c r="G804" s="366" t="s">
        <v>493</v>
      </c>
      <c r="H804" s="520">
        <v>0</v>
      </c>
      <c r="I804" s="521"/>
      <c r="J804" s="520">
        <v>0</v>
      </c>
      <c r="K804" s="521"/>
      <c r="L804" s="187" t="s">
        <v>57</v>
      </c>
    </row>
    <row r="805" spans="1:12" s="103" customFormat="1" ht="20.100000000000001" customHeight="1" x14ac:dyDescent="0.2">
      <c r="A805" s="519"/>
      <c r="B805" s="173" t="s">
        <v>219</v>
      </c>
      <c r="C805" s="174"/>
      <c r="D805" s="174"/>
      <c r="E805" s="174"/>
      <c r="F805" s="175"/>
      <c r="G805" s="366" t="s">
        <v>493</v>
      </c>
      <c r="H805" s="520">
        <v>0</v>
      </c>
      <c r="I805" s="521"/>
      <c r="J805" s="520">
        <v>0</v>
      </c>
      <c r="K805" s="521"/>
      <c r="L805" s="187" t="s">
        <v>57</v>
      </c>
    </row>
    <row r="806" spans="1:12" s="103" customFormat="1" ht="20.100000000000001" customHeight="1" x14ac:dyDescent="0.2">
      <c r="A806" s="519"/>
      <c r="B806" s="218" t="s">
        <v>212</v>
      </c>
      <c r="C806" s="218"/>
      <c r="D806" s="218"/>
      <c r="E806" s="218"/>
      <c r="F806" s="218"/>
      <c r="G806" s="366" t="s">
        <v>493</v>
      </c>
      <c r="H806" s="522">
        <v>0</v>
      </c>
      <c r="I806" s="522"/>
      <c r="J806" s="522">
        <v>0</v>
      </c>
      <c r="K806" s="522"/>
      <c r="L806" s="187" t="s">
        <v>57</v>
      </c>
    </row>
    <row r="807" spans="1:12" s="103" customFormat="1" ht="20.100000000000001" customHeight="1" x14ac:dyDescent="0.2">
      <c r="A807" s="525" t="s">
        <v>500</v>
      </c>
      <c r="B807" s="129" t="s">
        <v>501</v>
      </c>
      <c r="C807" s="130"/>
      <c r="D807" s="130"/>
      <c r="E807" s="130"/>
      <c r="F807" s="131"/>
      <c r="G807" s="128" t="s">
        <v>493</v>
      </c>
      <c r="H807" s="527">
        <f>H808+H809+H810+H811</f>
        <v>121</v>
      </c>
      <c r="I807" s="528"/>
      <c r="J807" s="527">
        <v>67</v>
      </c>
      <c r="K807" s="528"/>
      <c r="L807" s="141">
        <f>J807/H807*100</f>
        <v>55.371900826446286</v>
      </c>
    </row>
    <row r="808" spans="1:12" s="103" customFormat="1" ht="20.100000000000001" customHeight="1" x14ac:dyDescent="0.2">
      <c r="A808" s="519"/>
      <c r="B808" s="173" t="s">
        <v>260</v>
      </c>
      <c r="C808" s="174"/>
      <c r="D808" s="174"/>
      <c r="E808" s="174"/>
      <c r="F808" s="175"/>
      <c r="G808" s="366" t="s">
        <v>493</v>
      </c>
      <c r="H808" s="522">
        <v>121</v>
      </c>
      <c r="I808" s="522"/>
      <c r="J808" s="522">
        <v>67</v>
      </c>
      <c r="K808" s="522"/>
      <c r="L808" s="187">
        <f>J808/H808*100</f>
        <v>55.371900826446286</v>
      </c>
    </row>
    <row r="809" spans="1:12" s="103" customFormat="1" ht="20.100000000000001" customHeight="1" x14ac:dyDescent="0.2">
      <c r="A809" s="519"/>
      <c r="B809" s="173" t="s">
        <v>210</v>
      </c>
      <c r="C809" s="174"/>
      <c r="D809" s="174"/>
      <c r="E809" s="174"/>
      <c r="F809" s="175"/>
      <c r="G809" s="366" t="s">
        <v>493</v>
      </c>
      <c r="H809" s="522">
        <v>0</v>
      </c>
      <c r="I809" s="522"/>
      <c r="J809" s="522">
        <v>0</v>
      </c>
      <c r="K809" s="522"/>
      <c r="L809" s="187" t="s">
        <v>57</v>
      </c>
    </row>
    <row r="810" spans="1:12" s="103" customFormat="1" ht="20.100000000000001" customHeight="1" x14ac:dyDescent="0.2">
      <c r="A810" s="519"/>
      <c r="B810" s="173" t="s">
        <v>219</v>
      </c>
      <c r="C810" s="174"/>
      <c r="D810" s="174"/>
      <c r="E810" s="174"/>
      <c r="F810" s="175"/>
      <c r="G810" s="366" t="s">
        <v>493</v>
      </c>
      <c r="H810" s="522">
        <v>0</v>
      </c>
      <c r="I810" s="522"/>
      <c r="J810" s="522">
        <v>0</v>
      </c>
      <c r="K810" s="522"/>
      <c r="L810" s="187" t="s">
        <v>57</v>
      </c>
    </row>
    <row r="811" spans="1:12" s="103" customFormat="1" ht="20.100000000000001" customHeight="1" x14ac:dyDescent="0.2">
      <c r="A811" s="519"/>
      <c r="B811" s="173" t="s">
        <v>212</v>
      </c>
      <c r="C811" s="174"/>
      <c r="D811" s="174"/>
      <c r="E811" s="174"/>
      <c r="F811" s="175"/>
      <c r="G811" s="366" t="s">
        <v>493</v>
      </c>
      <c r="H811" s="522">
        <v>0</v>
      </c>
      <c r="I811" s="522"/>
      <c r="J811" s="522">
        <v>0</v>
      </c>
      <c r="K811" s="522"/>
      <c r="L811" s="187" t="s">
        <v>57</v>
      </c>
    </row>
    <row r="812" spans="1:12" s="103" customFormat="1" ht="20.100000000000001" customHeight="1" x14ac:dyDescent="0.2">
      <c r="A812" s="525" t="s">
        <v>502</v>
      </c>
      <c r="B812" s="129" t="s">
        <v>503</v>
      </c>
      <c r="C812" s="130"/>
      <c r="D812" s="130"/>
      <c r="E812" s="130"/>
      <c r="F812" s="131"/>
      <c r="G812" s="128" t="s">
        <v>493</v>
      </c>
      <c r="H812" s="527">
        <f>H813+H814+H815+H816</f>
        <v>36</v>
      </c>
      <c r="I812" s="528"/>
      <c r="J812" s="527">
        <f>J813+J814+J815+J816</f>
        <v>36</v>
      </c>
      <c r="K812" s="528"/>
      <c r="L812" s="141">
        <f>J812/H812*100</f>
        <v>100</v>
      </c>
    </row>
    <row r="813" spans="1:12" s="103" customFormat="1" ht="20.100000000000001" customHeight="1" x14ac:dyDescent="0.2">
      <c r="A813" s="519"/>
      <c r="B813" s="173" t="s">
        <v>216</v>
      </c>
      <c r="C813" s="174"/>
      <c r="D813" s="174"/>
      <c r="E813" s="174"/>
      <c r="F813" s="175"/>
      <c r="G813" s="366" t="s">
        <v>493</v>
      </c>
      <c r="H813" s="520">
        <v>36</v>
      </c>
      <c r="I813" s="521"/>
      <c r="J813" s="520">
        <v>36</v>
      </c>
      <c r="K813" s="521"/>
      <c r="L813" s="187">
        <f>J813/H813*100</f>
        <v>100</v>
      </c>
    </row>
    <row r="814" spans="1:12" s="103" customFormat="1" ht="20.100000000000001" customHeight="1" x14ac:dyDescent="0.2">
      <c r="A814" s="519"/>
      <c r="B814" s="173" t="s">
        <v>210</v>
      </c>
      <c r="C814" s="174"/>
      <c r="D814" s="174"/>
      <c r="E814" s="174"/>
      <c r="F814" s="175"/>
      <c r="G814" s="366" t="s">
        <v>493</v>
      </c>
      <c r="H814" s="520">
        <v>0</v>
      </c>
      <c r="I814" s="521"/>
      <c r="J814" s="520">
        <v>0</v>
      </c>
      <c r="K814" s="521"/>
      <c r="L814" s="187" t="s">
        <v>57</v>
      </c>
    </row>
    <row r="815" spans="1:12" s="103" customFormat="1" ht="20.100000000000001" customHeight="1" x14ac:dyDescent="0.2">
      <c r="A815" s="519"/>
      <c r="B815" s="173" t="s">
        <v>219</v>
      </c>
      <c r="C815" s="174"/>
      <c r="D815" s="174"/>
      <c r="E815" s="174"/>
      <c r="F815" s="175"/>
      <c r="G815" s="366" t="s">
        <v>493</v>
      </c>
      <c r="H815" s="520">
        <v>0</v>
      </c>
      <c r="I815" s="521"/>
      <c r="J815" s="520">
        <v>0</v>
      </c>
      <c r="K815" s="521"/>
      <c r="L815" s="187" t="s">
        <v>57</v>
      </c>
    </row>
    <row r="816" spans="1:12" s="103" customFormat="1" ht="20.100000000000001" customHeight="1" x14ac:dyDescent="0.2">
      <c r="A816" s="519"/>
      <c r="B816" s="173" t="s">
        <v>212</v>
      </c>
      <c r="C816" s="174"/>
      <c r="D816" s="174"/>
      <c r="E816" s="174"/>
      <c r="F816" s="175"/>
      <c r="G816" s="366" t="s">
        <v>493</v>
      </c>
      <c r="H816" s="520">
        <v>0</v>
      </c>
      <c r="I816" s="521"/>
      <c r="J816" s="520">
        <v>0</v>
      </c>
      <c r="K816" s="521"/>
      <c r="L816" s="187" t="s">
        <v>57</v>
      </c>
    </row>
    <row r="817" spans="1:17" s="103" customFormat="1" ht="20.100000000000001" customHeight="1" x14ac:dyDescent="0.2">
      <c r="A817" s="49">
        <v>12</v>
      </c>
      <c r="B817" s="323" t="s">
        <v>504</v>
      </c>
      <c r="C817" s="323"/>
      <c r="D817" s="323"/>
      <c r="E817" s="323"/>
      <c r="F817" s="323"/>
      <c r="G817" s="49" t="s">
        <v>493</v>
      </c>
      <c r="H817" s="529" t="s">
        <v>505</v>
      </c>
      <c r="I817" s="529"/>
      <c r="J817" s="529" t="s">
        <v>506</v>
      </c>
      <c r="K817" s="529"/>
      <c r="L817" s="530">
        <v>96.8</v>
      </c>
    </row>
    <row r="818" spans="1:17" s="103" customFormat="1" ht="18.75" customHeight="1" x14ac:dyDescent="0.25">
      <c r="A818" s="531"/>
      <c r="B818" s="218" t="s">
        <v>216</v>
      </c>
      <c r="C818" s="218"/>
      <c r="D818" s="218"/>
      <c r="E818" s="218"/>
      <c r="F818" s="218"/>
      <c r="G818" s="366" t="s">
        <v>493</v>
      </c>
      <c r="H818" s="532">
        <v>5</v>
      </c>
      <c r="I818" s="532"/>
      <c r="J818" s="532">
        <v>5</v>
      </c>
      <c r="K818" s="532"/>
      <c r="L818" s="251">
        <f t="shared" ref="L818" si="26">J818/H818*100</f>
        <v>100</v>
      </c>
    </row>
    <row r="819" spans="1:17" s="103" customFormat="1" ht="20.100000000000001" customHeight="1" x14ac:dyDescent="0.2">
      <c r="A819" s="533"/>
      <c r="B819" s="218" t="s">
        <v>210</v>
      </c>
      <c r="C819" s="218"/>
      <c r="D819" s="218"/>
      <c r="E819" s="218"/>
      <c r="F819" s="218"/>
      <c r="G819" s="366" t="s">
        <v>493</v>
      </c>
      <c r="H819" s="534">
        <v>0</v>
      </c>
      <c r="I819" s="534"/>
      <c r="J819" s="534">
        <v>0</v>
      </c>
      <c r="K819" s="534"/>
      <c r="L819" s="251" t="s">
        <v>57</v>
      </c>
    </row>
    <row r="820" spans="1:17" s="103" customFormat="1" ht="20.100000000000001" customHeight="1" x14ac:dyDescent="0.2">
      <c r="A820" s="533"/>
      <c r="B820" s="218" t="s">
        <v>219</v>
      </c>
      <c r="C820" s="218"/>
      <c r="D820" s="218"/>
      <c r="E820" s="218"/>
      <c r="F820" s="218"/>
      <c r="G820" s="366" t="s">
        <v>493</v>
      </c>
      <c r="H820" s="534">
        <v>6153</v>
      </c>
      <c r="I820" s="534"/>
      <c r="J820" s="534" t="s">
        <v>507</v>
      </c>
      <c r="K820" s="534"/>
      <c r="L820" s="251">
        <v>71.2</v>
      </c>
    </row>
    <row r="821" spans="1:17" s="103" customFormat="1" ht="20.100000000000001" customHeight="1" x14ac:dyDescent="0.2">
      <c r="A821" s="533"/>
      <c r="B821" s="218" t="s">
        <v>212</v>
      </c>
      <c r="C821" s="218"/>
      <c r="D821" s="218"/>
      <c r="E821" s="218"/>
      <c r="F821" s="218"/>
      <c r="G821" s="366" t="s">
        <v>493</v>
      </c>
      <c r="H821" s="534">
        <v>121196</v>
      </c>
      <c r="I821" s="534"/>
      <c r="J821" s="534">
        <v>118930</v>
      </c>
      <c r="K821" s="534"/>
      <c r="L821" s="251">
        <f t="shared" ref="L821:L822" si="27">J821/H821*100</f>
        <v>98.13030133007689</v>
      </c>
    </row>
    <row r="822" spans="1:17" s="103" customFormat="1" ht="33" customHeight="1" x14ac:dyDescent="0.2">
      <c r="A822" s="236" t="s">
        <v>508</v>
      </c>
      <c r="B822" s="236"/>
      <c r="C822" s="236"/>
      <c r="D822" s="236"/>
      <c r="E822" s="236"/>
      <c r="F822" s="236"/>
      <c r="G822" s="236"/>
      <c r="H822" s="236"/>
      <c r="I822" s="236"/>
      <c r="J822" s="236"/>
      <c r="K822" s="236"/>
      <c r="L822" s="236"/>
      <c r="M822" s="236"/>
    </row>
    <row r="823" spans="1:17" s="206" customFormat="1" ht="27.75" customHeight="1" x14ac:dyDescent="0.2">
      <c r="A823" s="236" t="s">
        <v>509</v>
      </c>
      <c r="B823" s="535"/>
      <c r="C823" s="535"/>
      <c r="D823" s="535"/>
      <c r="E823" s="535"/>
      <c r="F823" s="535"/>
      <c r="G823" s="535"/>
      <c r="H823" s="535"/>
      <c r="I823" s="535"/>
      <c r="J823" s="535"/>
      <c r="K823" s="535"/>
      <c r="L823" s="535"/>
    </row>
    <row r="824" spans="1:17" s="290" customFormat="1" ht="32.25" customHeight="1" x14ac:dyDescent="0.2">
      <c r="A824" s="45" t="s">
        <v>510</v>
      </c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</row>
    <row r="825" spans="1:17" s="103" customFormat="1" ht="48" customHeight="1" x14ac:dyDescent="0.2">
      <c r="A825" s="46" t="s">
        <v>511</v>
      </c>
      <c r="B825" s="47" t="s">
        <v>43</v>
      </c>
      <c r="C825" s="47"/>
      <c r="D825" s="47"/>
      <c r="E825" s="47"/>
      <c r="F825" s="47"/>
      <c r="G825" s="46" t="s">
        <v>28</v>
      </c>
      <c r="H825" s="321" t="s">
        <v>184</v>
      </c>
      <c r="I825" s="322"/>
      <c r="J825" s="321" t="s">
        <v>185</v>
      </c>
      <c r="K825" s="322"/>
      <c r="L825" s="48" t="s">
        <v>95</v>
      </c>
    </row>
    <row r="826" spans="1:17" s="290" customFormat="1" ht="20.100000000000001" customHeight="1" x14ac:dyDescent="0.2">
      <c r="A826" s="46">
        <v>1</v>
      </c>
      <c r="B826" s="163" t="s">
        <v>512</v>
      </c>
      <c r="C826" s="164"/>
      <c r="D826" s="164"/>
      <c r="E826" s="164"/>
      <c r="F826" s="165"/>
      <c r="G826" s="46" t="s">
        <v>513</v>
      </c>
      <c r="H826" s="536">
        <f>H827+H828+H829</f>
        <v>644.76</v>
      </c>
      <c r="I826" s="537"/>
      <c r="J826" s="536">
        <f>J827+J828+J829</f>
        <v>650.69000000000005</v>
      </c>
      <c r="K826" s="537"/>
      <c r="L826" s="325">
        <f>J826/H826*100</f>
        <v>100.91972206712576</v>
      </c>
    </row>
    <row r="827" spans="1:17" s="290" customFormat="1" ht="20.100000000000001" customHeight="1" x14ac:dyDescent="0.2">
      <c r="A827" s="217" t="s">
        <v>33</v>
      </c>
      <c r="B827" s="173" t="s">
        <v>514</v>
      </c>
      <c r="C827" s="174"/>
      <c r="D827" s="174"/>
      <c r="E827" s="174"/>
      <c r="F827" s="175"/>
      <c r="G827" s="366" t="s">
        <v>513</v>
      </c>
      <c r="H827" s="220">
        <v>616.9</v>
      </c>
      <c r="I827" s="220"/>
      <c r="J827" s="220">
        <v>622.83000000000004</v>
      </c>
      <c r="K827" s="220"/>
      <c r="L827" s="330">
        <f>J827/H827*100</f>
        <v>100.9612579024153</v>
      </c>
    </row>
    <row r="828" spans="1:17" s="44" customFormat="1" ht="20.100000000000001" customHeight="1" x14ac:dyDescent="0.3">
      <c r="A828" s="217" t="s">
        <v>35</v>
      </c>
      <c r="B828" s="173" t="s">
        <v>515</v>
      </c>
      <c r="C828" s="174"/>
      <c r="D828" s="174"/>
      <c r="E828" s="174"/>
      <c r="F828" s="175"/>
      <c r="G828" s="366" t="s">
        <v>513</v>
      </c>
      <c r="H828" s="220">
        <v>8.1999999999999993</v>
      </c>
      <c r="I828" s="220"/>
      <c r="J828" s="220">
        <v>8.1999999999999993</v>
      </c>
      <c r="K828" s="220"/>
      <c r="L828" s="330">
        <f>J828/H828*100</f>
        <v>100</v>
      </c>
      <c r="Q828" s="538"/>
    </row>
    <row r="829" spans="1:17" ht="20.100000000000001" customHeight="1" x14ac:dyDescent="0.2">
      <c r="A829" s="217" t="s">
        <v>37</v>
      </c>
      <c r="B829" s="173" t="s">
        <v>516</v>
      </c>
      <c r="C829" s="174"/>
      <c r="D829" s="174"/>
      <c r="E829" s="174"/>
      <c r="F829" s="175"/>
      <c r="G829" s="366" t="s">
        <v>513</v>
      </c>
      <c r="H829" s="220">
        <v>19.66</v>
      </c>
      <c r="I829" s="220"/>
      <c r="J829" s="220">
        <v>19.66</v>
      </c>
      <c r="K829" s="220"/>
      <c r="L829" s="330">
        <f>J829/H829*100</f>
        <v>100</v>
      </c>
    </row>
    <row r="830" spans="1:17" ht="20.100000000000001" customHeight="1" x14ac:dyDescent="0.2">
      <c r="A830" s="46">
        <v>2</v>
      </c>
      <c r="B830" s="163" t="s">
        <v>517</v>
      </c>
      <c r="C830" s="164"/>
      <c r="D830" s="164"/>
      <c r="E830" s="164"/>
      <c r="F830" s="165"/>
      <c r="G830" s="46" t="s">
        <v>103</v>
      </c>
      <c r="H830" s="539">
        <v>4.3600000000000003</v>
      </c>
      <c r="I830" s="539"/>
      <c r="J830" s="539">
        <v>5.88</v>
      </c>
      <c r="K830" s="539"/>
      <c r="L830" s="540">
        <f>J830-H830</f>
        <v>1.5199999999999996</v>
      </c>
    </row>
    <row r="831" spans="1:17" ht="20.100000000000001" customHeight="1" x14ac:dyDescent="0.2">
      <c r="A831" s="46">
        <v>3</v>
      </c>
      <c r="B831" s="163" t="s">
        <v>518</v>
      </c>
      <c r="C831" s="164"/>
      <c r="D831" s="164"/>
      <c r="E831" s="164"/>
      <c r="F831" s="165"/>
      <c r="G831" s="46" t="s">
        <v>111</v>
      </c>
      <c r="H831" s="344">
        <v>822143.05</v>
      </c>
      <c r="I831" s="344"/>
      <c r="J831" s="344">
        <v>941859.22</v>
      </c>
      <c r="K831" s="344"/>
      <c r="L831" s="325">
        <f>J831/H831*100</f>
        <v>114.56147686220785</v>
      </c>
    </row>
    <row r="832" spans="1:17" ht="20.100000000000001" customHeight="1" x14ac:dyDescent="0.2">
      <c r="A832" s="541">
        <v>42007</v>
      </c>
      <c r="B832" s="173" t="s">
        <v>519</v>
      </c>
      <c r="C832" s="174"/>
      <c r="D832" s="174"/>
      <c r="E832" s="174"/>
      <c r="F832" s="175"/>
      <c r="G832" s="366" t="s">
        <v>111</v>
      </c>
      <c r="H832" s="542">
        <v>0</v>
      </c>
      <c r="I832" s="543"/>
      <c r="J832" s="542">
        <v>0</v>
      </c>
      <c r="K832" s="543"/>
      <c r="L832" s="330" t="s">
        <v>57</v>
      </c>
    </row>
    <row r="833" spans="1:12" ht="32.25" customHeight="1" x14ac:dyDescent="0.2">
      <c r="A833" s="373" t="s">
        <v>9</v>
      </c>
      <c r="B833" s="163" t="s">
        <v>520</v>
      </c>
      <c r="C833" s="164"/>
      <c r="D833" s="164"/>
      <c r="E833" s="164"/>
      <c r="F833" s="165"/>
      <c r="G833" s="46" t="s">
        <v>103</v>
      </c>
      <c r="H833" s="344">
        <v>83.8</v>
      </c>
      <c r="I833" s="344"/>
      <c r="J833" s="344">
        <v>79.75</v>
      </c>
      <c r="K833" s="344"/>
      <c r="L833" s="544">
        <f>J833-H833</f>
        <v>-4.0499999999999972</v>
      </c>
    </row>
    <row r="834" spans="1:12" ht="35.25" customHeight="1" x14ac:dyDescent="0.2">
      <c r="A834" s="373" t="s">
        <v>383</v>
      </c>
      <c r="B834" s="163" t="s">
        <v>521</v>
      </c>
      <c r="C834" s="164"/>
      <c r="D834" s="164"/>
      <c r="E834" s="164"/>
      <c r="F834" s="165"/>
      <c r="G834" s="46" t="s">
        <v>103</v>
      </c>
      <c r="H834" s="344">
        <v>78.72</v>
      </c>
      <c r="I834" s="344"/>
      <c r="J834" s="344">
        <v>80.400000000000006</v>
      </c>
      <c r="K834" s="344"/>
      <c r="L834" s="544">
        <f>J834-H834</f>
        <v>1.6800000000000068</v>
      </c>
    </row>
    <row r="835" spans="1:12" ht="36.75" customHeight="1" x14ac:dyDescent="0.2">
      <c r="A835" s="46">
        <v>6</v>
      </c>
      <c r="B835" s="163" t="s">
        <v>522</v>
      </c>
      <c r="C835" s="164"/>
      <c r="D835" s="164"/>
      <c r="E835" s="164"/>
      <c r="F835" s="165"/>
      <c r="G835" s="46" t="s">
        <v>111</v>
      </c>
      <c r="H835" s="344">
        <v>513036.01</v>
      </c>
      <c r="I835" s="344"/>
      <c r="J835" s="344">
        <v>488856.22</v>
      </c>
      <c r="K835" s="344"/>
      <c r="L835" s="325">
        <f>J835/H835*100</f>
        <v>95.286921477500172</v>
      </c>
    </row>
    <row r="836" spans="1:12" s="36" customFormat="1" ht="51" customHeight="1" x14ac:dyDescent="0.25">
      <c r="A836" s="545" t="s">
        <v>406</v>
      </c>
      <c r="B836" s="546" t="s">
        <v>523</v>
      </c>
      <c r="C836" s="547"/>
      <c r="D836" s="547"/>
      <c r="E836" s="547"/>
      <c r="F836" s="548"/>
      <c r="G836" s="495" t="s">
        <v>111</v>
      </c>
      <c r="H836" s="549">
        <v>194939.22</v>
      </c>
      <c r="I836" s="549"/>
      <c r="J836" s="549">
        <v>215444</v>
      </c>
      <c r="K836" s="549"/>
      <c r="L836" s="325">
        <f>J836/H836*100</f>
        <v>110.51855034610274</v>
      </c>
    </row>
    <row r="837" spans="1:12" s="36" customFormat="1" ht="24" customHeight="1" x14ac:dyDescent="0.25">
      <c r="A837" s="373" t="s">
        <v>414</v>
      </c>
      <c r="B837" s="326" t="s">
        <v>524</v>
      </c>
      <c r="C837" s="326"/>
      <c r="D837" s="326"/>
      <c r="E837" s="326"/>
      <c r="F837" s="326"/>
      <c r="G837" s="46" t="s">
        <v>111</v>
      </c>
      <c r="H837" s="344">
        <v>-114167.82</v>
      </c>
      <c r="I837" s="344"/>
      <c r="J837" s="344">
        <v>-237559</v>
      </c>
      <c r="K837" s="344"/>
      <c r="L837" s="325" t="s">
        <v>57</v>
      </c>
    </row>
    <row r="838" spans="1:12" s="551" customFormat="1" ht="64.5" customHeight="1" x14ac:dyDescent="0.25">
      <c r="A838" s="550" t="s">
        <v>525</v>
      </c>
      <c r="B838" s="550"/>
      <c r="C838" s="550"/>
      <c r="D838" s="550"/>
      <c r="E838" s="550"/>
      <c r="F838" s="550"/>
      <c r="G838" s="550"/>
      <c r="H838" s="550"/>
      <c r="I838" s="550"/>
      <c r="J838" s="550"/>
      <c r="K838" s="550"/>
      <c r="L838" s="550"/>
    </row>
    <row r="839" spans="1:12" s="551" customFormat="1" ht="32.25" customHeight="1" x14ac:dyDescent="0.25">
      <c r="A839" s="45" t="s">
        <v>526</v>
      </c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</row>
    <row r="840" spans="1:12" s="551" customFormat="1" ht="206.25" customHeight="1" x14ac:dyDescent="0.25">
      <c r="A840" s="552" t="s">
        <v>527</v>
      </c>
      <c r="B840" s="552"/>
      <c r="C840" s="552"/>
      <c r="D840" s="552"/>
      <c r="E840" s="552"/>
      <c r="F840" s="552"/>
      <c r="G840" s="552"/>
      <c r="H840" s="552"/>
      <c r="I840" s="552"/>
      <c r="J840" s="552"/>
      <c r="K840" s="552"/>
      <c r="L840" s="552"/>
    </row>
    <row r="841" spans="1:12" s="551" customFormat="1" ht="42.75" customHeight="1" x14ac:dyDescent="0.25">
      <c r="A841" s="46" t="s">
        <v>26</v>
      </c>
      <c r="B841" s="47" t="s">
        <v>43</v>
      </c>
      <c r="C841" s="47"/>
      <c r="D841" s="47"/>
      <c r="E841" s="47"/>
      <c r="F841" s="47"/>
      <c r="G841" s="46" t="s">
        <v>28</v>
      </c>
      <c r="H841" s="321" t="s">
        <v>184</v>
      </c>
      <c r="I841" s="322"/>
      <c r="J841" s="321" t="s">
        <v>185</v>
      </c>
      <c r="K841" s="322"/>
      <c r="L841" s="46" t="s">
        <v>45</v>
      </c>
    </row>
    <row r="842" spans="1:12" s="551" customFormat="1" ht="24.75" customHeight="1" x14ac:dyDescent="0.25">
      <c r="A842" s="46">
        <v>1</v>
      </c>
      <c r="B842" s="553" t="s">
        <v>528</v>
      </c>
      <c r="C842" s="553"/>
      <c r="D842" s="553"/>
      <c r="E842" s="553"/>
      <c r="F842" s="553"/>
      <c r="G842" s="46" t="s">
        <v>529</v>
      </c>
      <c r="H842" s="374">
        <f>H844+H845+H846+H847</f>
        <v>2346.6</v>
      </c>
      <c r="I842" s="375"/>
      <c r="J842" s="374">
        <f>J844+J845+J846+J847</f>
        <v>2346.6</v>
      </c>
      <c r="K842" s="375"/>
      <c r="L842" s="461">
        <f>J842/H842*100</f>
        <v>100</v>
      </c>
    </row>
    <row r="843" spans="1:12" s="551" customFormat="1" ht="19.5" customHeight="1" x14ac:dyDescent="0.25">
      <c r="A843" s="554" t="s">
        <v>530</v>
      </c>
      <c r="B843" s="129" t="s">
        <v>531</v>
      </c>
      <c r="C843" s="130"/>
      <c r="D843" s="130"/>
      <c r="E843" s="130"/>
      <c r="F843" s="130"/>
      <c r="G843" s="130"/>
      <c r="H843" s="130"/>
      <c r="I843" s="130"/>
      <c r="J843" s="130"/>
      <c r="K843" s="130"/>
      <c r="L843" s="131"/>
    </row>
    <row r="844" spans="1:12" s="551" customFormat="1" ht="21" customHeight="1" x14ac:dyDescent="0.25">
      <c r="A844" s="217"/>
      <c r="B844" s="173" t="s">
        <v>532</v>
      </c>
      <c r="C844" s="174"/>
      <c r="D844" s="174"/>
      <c r="E844" s="174"/>
      <c r="F844" s="175"/>
      <c r="G844" s="366" t="s">
        <v>529</v>
      </c>
      <c r="H844" s="555">
        <v>24.2</v>
      </c>
      <c r="I844" s="556"/>
      <c r="J844" s="555">
        <v>24.2</v>
      </c>
      <c r="K844" s="556"/>
      <c r="L844" s="135">
        <f t="shared" ref="L844:L850" si="28">J844/H844*100</f>
        <v>100</v>
      </c>
    </row>
    <row r="845" spans="1:12" s="551" customFormat="1" ht="21.75" customHeight="1" x14ac:dyDescent="0.25">
      <c r="A845" s="217"/>
      <c r="B845" s="173" t="s">
        <v>533</v>
      </c>
      <c r="C845" s="174"/>
      <c r="D845" s="174"/>
      <c r="E845" s="174"/>
      <c r="F845" s="175"/>
      <c r="G845" s="366" t="s">
        <v>529</v>
      </c>
      <c r="H845" s="555">
        <v>62.4</v>
      </c>
      <c r="I845" s="556"/>
      <c r="J845" s="555">
        <v>62.4</v>
      </c>
      <c r="K845" s="556"/>
      <c r="L845" s="181">
        <f t="shared" si="28"/>
        <v>100</v>
      </c>
    </row>
    <row r="846" spans="1:12" s="551" customFormat="1" ht="21" customHeight="1" x14ac:dyDescent="0.25">
      <c r="A846" s="217"/>
      <c r="B846" s="173" t="s">
        <v>534</v>
      </c>
      <c r="C846" s="174"/>
      <c r="D846" s="174"/>
      <c r="E846" s="174"/>
      <c r="F846" s="175"/>
      <c r="G846" s="366" t="s">
        <v>529</v>
      </c>
      <c r="H846" s="555">
        <v>31.4</v>
      </c>
      <c r="I846" s="556"/>
      <c r="J846" s="555">
        <v>31.4</v>
      </c>
      <c r="K846" s="556"/>
      <c r="L846" s="181">
        <f t="shared" si="28"/>
        <v>100</v>
      </c>
    </row>
    <row r="847" spans="1:12" s="551" customFormat="1" ht="20.25" customHeight="1" x14ac:dyDescent="0.25">
      <c r="A847" s="217" t="s">
        <v>35</v>
      </c>
      <c r="B847" s="129" t="s">
        <v>535</v>
      </c>
      <c r="C847" s="130"/>
      <c r="D847" s="130"/>
      <c r="E847" s="130"/>
      <c r="F847" s="131"/>
      <c r="G847" s="366" t="s">
        <v>529</v>
      </c>
      <c r="H847" s="555">
        <v>2228.6</v>
      </c>
      <c r="I847" s="556"/>
      <c r="J847" s="555">
        <v>2228.6</v>
      </c>
      <c r="K847" s="556"/>
      <c r="L847" s="181">
        <f t="shared" si="28"/>
        <v>100</v>
      </c>
    </row>
    <row r="848" spans="1:12" s="551" customFormat="1" ht="38.25" customHeight="1" x14ac:dyDescent="0.25">
      <c r="A848" s="46">
        <v>2</v>
      </c>
      <c r="B848" s="244" t="s">
        <v>536</v>
      </c>
      <c r="C848" s="245"/>
      <c r="D848" s="245"/>
      <c r="E848" s="245"/>
      <c r="F848" s="246"/>
      <c r="G848" s="46" t="s">
        <v>529</v>
      </c>
      <c r="H848" s="336">
        <v>53.4</v>
      </c>
      <c r="I848" s="337"/>
      <c r="J848" s="336">
        <v>53.4</v>
      </c>
      <c r="K848" s="337"/>
      <c r="L848" s="181">
        <f t="shared" si="28"/>
        <v>100</v>
      </c>
    </row>
    <row r="849" spans="1:12" s="551" customFormat="1" ht="19.5" customHeight="1" x14ac:dyDescent="0.25">
      <c r="A849" s="46">
        <v>3</v>
      </c>
      <c r="B849" s="244" t="s">
        <v>537</v>
      </c>
      <c r="C849" s="245"/>
      <c r="D849" s="245"/>
      <c r="E849" s="245"/>
      <c r="F849" s="246"/>
      <c r="G849" s="46" t="s">
        <v>188</v>
      </c>
      <c r="H849" s="336">
        <v>5</v>
      </c>
      <c r="I849" s="337"/>
      <c r="J849" s="336">
        <v>5</v>
      </c>
      <c r="K849" s="337"/>
      <c r="L849" s="461">
        <f t="shared" si="28"/>
        <v>100</v>
      </c>
    </row>
    <row r="850" spans="1:12" s="551" customFormat="1" ht="22.5" customHeight="1" x14ac:dyDescent="0.25">
      <c r="A850" s="217" t="s">
        <v>538</v>
      </c>
      <c r="B850" s="218" t="s">
        <v>539</v>
      </c>
      <c r="C850" s="218"/>
      <c r="D850" s="218"/>
      <c r="E850" s="218"/>
      <c r="F850" s="218"/>
      <c r="G850" s="366" t="s">
        <v>188</v>
      </c>
      <c r="H850" s="218">
        <v>3</v>
      </c>
      <c r="I850" s="218"/>
      <c r="J850" s="218">
        <v>3</v>
      </c>
      <c r="K850" s="218"/>
      <c r="L850" s="181">
        <f t="shared" si="28"/>
        <v>100</v>
      </c>
    </row>
    <row r="851" spans="1:12" s="551" customFormat="1" ht="21.75" customHeight="1" x14ac:dyDescent="0.25">
      <c r="A851" s="217" t="s">
        <v>540</v>
      </c>
      <c r="B851" s="218" t="s">
        <v>541</v>
      </c>
      <c r="C851" s="218"/>
      <c r="D851" s="218"/>
      <c r="E851" s="218"/>
      <c r="F851" s="218"/>
      <c r="G851" s="366" t="s">
        <v>188</v>
      </c>
      <c r="H851" s="218">
        <v>2</v>
      </c>
      <c r="I851" s="218"/>
      <c r="J851" s="218">
        <v>2</v>
      </c>
      <c r="K851" s="218"/>
      <c r="L851" s="181">
        <f>J851/H851*100</f>
        <v>100</v>
      </c>
    </row>
    <row r="852" spans="1:12" s="551" customFormat="1" ht="18.75" customHeight="1" x14ac:dyDescent="0.25">
      <c r="A852" s="46">
        <v>4</v>
      </c>
      <c r="B852" s="244" t="s">
        <v>542</v>
      </c>
      <c r="C852" s="245"/>
      <c r="D852" s="245"/>
      <c r="E852" s="245"/>
      <c r="F852" s="246"/>
      <c r="G852" s="46"/>
      <c r="H852" s="321"/>
      <c r="I852" s="322"/>
      <c r="J852" s="321"/>
      <c r="K852" s="322"/>
      <c r="L852" s="181"/>
    </row>
    <row r="853" spans="1:12" s="551" customFormat="1" ht="21.75" customHeight="1" x14ac:dyDescent="0.25">
      <c r="A853" s="217" t="s">
        <v>543</v>
      </c>
      <c r="B853" s="173" t="s">
        <v>544</v>
      </c>
      <c r="C853" s="174"/>
      <c r="D853" s="174"/>
      <c r="E853" s="174"/>
      <c r="F853" s="175"/>
      <c r="G853" s="366" t="s">
        <v>545</v>
      </c>
      <c r="H853" s="542">
        <v>3.27</v>
      </c>
      <c r="I853" s="543"/>
      <c r="J853" s="542">
        <v>2.91</v>
      </c>
      <c r="K853" s="543"/>
      <c r="L853" s="181">
        <f t="shared" ref="L853" si="29">J853/H853*100</f>
        <v>88.9908256880734</v>
      </c>
    </row>
    <row r="854" spans="1:12" s="551" customFormat="1" ht="24.75" customHeight="1" x14ac:dyDescent="0.25">
      <c r="A854" s="217" t="s">
        <v>546</v>
      </c>
      <c r="B854" s="218" t="s">
        <v>547</v>
      </c>
      <c r="C854" s="218"/>
      <c r="D854" s="218"/>
      <c r="E854" s="218"/>
      <c r="F854" s="218"/>
      <c r="G854" s="366" t="s">
        <v>545</v>
      </c>
      <c r="H854" s="220">
        <v>0</v>
      </c>
      <c r="I854" s="220"/>
      <c r="J854" s="220">
        <v>0</v>
      </c>
      <c r="K854" s="220"/>
      <c r="L854" s="135" t="s">
        <v>57</v>
      </c>
    </row>
    <row r="855" spans="1:12" s="551" customFormat="1" ht="61.5" customHeight="1" x14ac:dyDescent="0.25">
      <c r="A855" s="557" t="s">
        <v>548</v>
      </c>
      <c r="B855" s="557"/>
      <c r="C855" s="557"/>
      <c r="D855" s="557"/>
      <c r="E855" s="557"/>
      <c r="F855" s="557"/>
      <c r="G855" s="557"/>
      <c r="H855" s="557"/>
      <c r="I855" s="557"/>
      <c r="J855" s="557"/>
      <c r="K855" s="557"/>
      <c r="L855" s="557"/>
    </row>
    <row r="856" spans="1:12" s="551" customFormat="1" ht="32.25" customHeight="1" x14ac:dyDescent="0.25">
      <c r="A856" s="221" t="s">
        <v>549</v>
      </c>
      <c r="B856" s="221"/>
      <c r="C856" s="221"/>
      <c r="D856" s="221"/>
      <c r="E856" s="221"/>
      <c r="F856" s="221"/>
      <c r="G856" s="221"/>
      <c r="H856" s="221"/>
      <c r="I856" s="221"/>
      <c r="J856" s="221"/>
      <c r="K856" s="221"/>
      <c r="L856" s="221"/>
    </row>
    <row r="857" spans="1:12" s="551" customFormat="1" ht="15" customHeight="1" x14ac:dyDescent="0.25">
      <c r="A857" s="47" t="s">
        <v>26</v>
      </c>
      <c r="B857" s="428" t="s">
        <v>43</v>
      </c>
      <c r="C857" s="428"/>
      <c r="D857" s="428"/>
      <c r="E857" s="428"/>
      <c r="F857" s="428"/>
      <c r="G857" s="166" t="s">
        <v>28</v>
      </c>
      <c r="H857" s="558" t="s">
        <v>184</v>
      </c>
      <c r="I857" s="558"/>
      <c r="J857" s="558" t="s">
        <v>185</v>
      </c>
      <c r="K857" s="558"/>
      <c r="L857" s="428" t="s">
        <v>95</v>
      </c>
    </row>
    <row r="858" spans="1:12" s="551" customFormat="1" ht="45.75" customHeight="1" x14ac:dyDescent="0.25">
      <c r="A858" s="47"/>
      <c r="B858" s="428"/>
      <c r="C858" s="428"/>
      <c r="D858" s="428"/>
      <c r="E858" s="428"/>
      <c r="F858" s="428"/>
      <c r="G858" s="166"/>
      <c r="H858" s="558"/>
      <c r="I858" s="558"/>
      <c r="J858" s="558"/>
      <c r="K858" s="558"/>
      <c r="L858" s="428"/>
    </row>
    <row r="859" spans="1:12" s="551" customFormat="1" ht="23.25" customHeight="1" x14ac:dyDescent="0.25">
      <c r="A859" s="46">
        <v>1</v>
      </c>
      <c r="B859" s="244" t="s">
        <v>550</v>
      </c>
      <c r="C859" s="245"/>
      <c r="D859" s="245"/>
      <c r="E859" s="245"/>
      <c r="F859" s="245"/>
      <c r="G859" s="46" t="s">
        <v>188</v>
      </c>
      <c r="H859" s="559">
        <v>92</v>
      </c>
      <c r="I859" s="560"/>
      <c r="J859" s="559">
        <v>94</v>
      </c>
      <c r="K859" s="560"/>
      <c r="L859" s="251">
        <f>J859/H859*100</f>
        <v>102.17391304347827</v>
      </c>
    </row>
    <row r="860" spans="1:12" s="551" customFormat="1" ht="18.75" customHeight="1" x14ac:dyDescent="0.25">
      <c r="A860" s="46">
        <v>2</v>
      </c>
      <c r="B860" s="244" t="s">
        <v>551</v>
      </c>
      <c r="C860" s="245"/>
      <c r="D860" s="245"/>
      <c r="E860" s="245"/>
      <c r="F860" s="245"/>
      <c r="G860" s="46" t="s">
        <v>188</v>
      </c>
      <c r="H860" s="559">
        <v>65</v>
      </c>
      <c r="I860" s="560"/>
      <c r="J860" s="559">
        <v>73</v>
      </c>
      <c r="K860" s="560"/>
      <c r="L860" s="251">
        <f>J860/H860*100</f>
        <v>112.30769230769231</v>
      </c>
    </row>
    <row r="861" spans="1:12" s="551" customFormat="1" ht="21.75" customHeight="1" x14ac:dyDescent="0.25">
      <c r="A861" s="46">
        <v>3</v>
      </c>
      <c r="B861" s="244" t="s">
        <v>552</v>
      </c>
      <c r="C861" s="245"/>
      <c r="D861" s="245"/>
      <c r="E861" s="245"/>
      <c r="F861" s="245"/>
      <c r="G861" s="46" t="s">
        <v>103</v>
      </c>
      <c r="H861" s="249">
        <v>85.5</v>
      </c>
      <c r="I861" s="250"/>
      <c r="J861" s="249">
        <v>72.3</v>
      </c>
      <c r="K861" s="250"/>
      <c r="L861" s="251">
        <f>J861-H861</f>
        <v>-13.200000000000003</v>
      </c>
    </row>
    <row r="862" spans="1:12" s="551" customFormat="1" ht="19.5" customHeight="1" x14ac:dyDescent="0.25">
      <c r="A862" s="366"/>
      <c r="B862" s="173" t="s">
        <v>553</v>
      </c>
      <c r="C862" s="174"/>
      <c r="D862" s="174"/>
      <c r="E862" s="174"/>
      <c r="F862" s="174"/>
      <c r="G862" s="366" t="s">
        <v>103</v>
      </c>
      <c r="H862" s="258">
        <v>88.2</v>
      </c>
      <c r="I862" s="259"/>
      <c r="J862" s="258">
        <v>53.8</v>
      </c>
      <c r="K862" s="259"/>
      <c r="L862" s="187">
        <f>J862-H862</f>
        <v>-34.400000000000006</v>
      </c>
    </row>
    <row r="863" spans="1:12" s="551" customFormat="1" ht="24" customHeight="1" x14ac:dyDescent="0.25">
      <c r="A863" s="46">
        <v>4</v>
      </c>
      <c r="B863" s="244" t="s">
        <v>554</v>
      </c>
      <c r="C863" s="245"/>
      <c r="D863" s="245"/>
      <c r="E863" s="245"/>
      <c r="F863" s="245"/>
      <c r="G863" s="46" t="s">
        <v>47</v>
      </c>
      <c r="H863" s="559">
        <f>H864+H865</f>
        <v>63</v>
      </c>
      <c r="I863" s="560"/>
      <c r="J863" s="559">
        <f>J864+J865</f>
        <v>74</v>
      </c>
      <c r="K863" s="560"/>
      <c r="L863" s="251">
        <f>J863/H863*100</f>
        <v>117.46031746031747</v>
      </c>
    </row>
    <row r="864" spans="1:12" s="551" customFormat="1" ht="21" customHeight="1" x14ac:dyDescent="0.25">
      <c r="A864" s="217" t="s">
        <v>543</v>
      </c>
      <c r="B864" s="173" t="s">
        <v>555</v>
      </c>
      <c r="C864" s="174"/>
      <c r="D864" s="174"/>
      <c r="E864" s="174"/>
      <c r="F864" s="174"/>
      <c r="G864" s="366" t="s">
        <v>47</v>
      </c>
      <c r="H864" s="561">
        <v>53</v>
      </c>
      <c r="I864" s="562"/>
      <c r="J864" s="561">
        <v>62</v>
      </c>
      <c r="K864" s="562"/>
      <c r="L864" s="187">
        <f t="shared" ref="L864:L866" si="30">J864/H864*100</f>
        <v>116.98113207547169</v>
      </c>
    </row>
    <row r="865" spans="1:17" s="551" customFormat="1" ht="19.5" customHeight="1" x14ac:dyDescent="0.25">
      <c r="A865" s="217" t="s">
        <v>546</v>
      </c>
      <c r="B865" s="173" t="s">
        <v>556</v>
      </c>
      <c r="C865" s="174"/>
      <c r="D865" s="174"/>
      <c r="E865" s="174"/>
      <c r="F865" s="174"/>
      <c r="G865" s="366" t="s">
        <v>47</v>
      </c>
      <c r="H865" s="561">
        <v>10</v>
      </c>
      <c r="I865" s="562"/>
      <c r="J865" s="561">
        <v>12</v>
      </c>
      <c r="K865" s="562"/>
      <c r="L865" s="187">
        <f t="shared" si="30"/>
        <v>120</v>
      </c>
    </row>
    <row r="866" spans="1:17" s="551" customFormat="1" ht="21" customHeight="1" x14ac:dyDescent="0.25">
      <c r="A866" s="217" t="s">
        <v>557</v>
      </c>
      <c r="B866" s="173" t="s">
        <v>558</v>
      </c>
      <c r="C866" s="174"/>
      <c r="D866" s="174"/>
      <c r="E866" s="174"/>
      <c r="F866" s="174"/>
      <c r="G866" s="366" t="s">
        <v>47</v>
      </c>
      <c r="H866" s="561">
        <v>3</v>
      </c>
      <c r="I866" s="562"/>
      <c r="J866" s="561">
        <v>4</v>
      </c>
      <c r="K866" s="562"/>
      <c r="L866" s="187">
        <f t="shared" si="30"/>
        <v>133.33333333333331</v>
      </c>
    </row>
    <row r="867" spans="1:17" s="551" customFormat="1" ht="16.5" x14ac:dyDescent="0.25">
      <c r="A867" s="563"/>
      <c r="B867" s="563"/>
      <c r="C867" s="563"/>
      <c r="D867" s="563"/>
      <c r="E867" s="563"/>
      <c r="F867" s="563"/>
      <c r="G867" s="563"/>
      <c r="H867" s="563"/>
      <c r="I867" s="563"/>
      <c r="J867" s="563"/>
      <c r="K867" s="563"/>
      <c r="L867" s="563"/>
    </row>
    <row r="868" spans="1:17" s="551" customFormat="1" ht="18.75" x14ac:dyDescent="0.25">
      <c r="A868" s="564"/>
      <c r="B868" s="564"/>
      <c r="C868" s="564"/>
      <c r="D868" s="564"/>
      <c r="E868" s="564"/>
      <c r="F868" s="564"/>
      <c r="G868" s="564"/>
      <c r="H868" s="564"/>
      <c r="I868" s="564"/>
      <c r="J868" s="564"/>
      <c r="K868" s="564"/>
      <c r="L868" s="564"/>
    </row>
    <row r="869" spans="1:17" ht="32.25" customHeight="1" x14ac:dyDescent="0.2">
      <c r="A869" s="221" t="s">
        <v>559</v>
      </c>
      <c r="B869" s="221"/>
      <c r="C869" s="221"/>
      <c r="D869" s="221"/>
      <c r="E869" s="221"/>
      <c r="F869" s="221"/>
      <c r="G869" s="221"/>
      <c r="H869" s="221"/>
      <c r="I869" s="221"/>
      <c r="J869" s="221"/>
      <c r="K869" s="221"/>
      <c r="L869" s="221"/>
    </row>
    <row r="870" spans="1:17" ht="78.75" customHeight="1" x14ac:dyDescent="0.2">
      <c r="A870" s="565" t="s">
        <v>560</v>
      </c>
      <c r="B870" s="565"/>
      <c r="C870" s="565"/>
      <c r="D870" s="565"/>
      <c r="E870" s="565"/>
      <c r="F870" s="565"/>
      <c r="G870" s="565"/>
      <c r="H870" s="565"/>
      <c r="I870" s="565"/>
      <c r="J870" s="565"/>
      <c r="K870" s="565"/>
      <c r="L870" s="565"/>
    </row>
    <row r="871" spans="1:17" ht="60.75" customHeight="1" x14ac:dyDescent="0.2">
      <c r="A871" s="566" t="s">
        <v>561</v>
      </c>
      <c r="B871" s="566"/>
      <c r="C871" s="566"/>
      <c r="D871" s="566"/>
      <c r="E871" s="221" t="s">
        <v>562</v>
      </c>
      <c r="F871" s="221"/>
      <c r="G871" s="221"/>
      <c r="H871" s="221"/>
      <c r="I871" s="221"/>
      <c r="J871" s="221"/>
      <c r="K871" s="221"/>
      <c r="L871" s="221"/>
      <c r="M871" s="567"/>
      <c r="N871" s="567"/>
      <c r="O871" s="567"/>
      <c r="P871" s="567"/>
      <c r="Q871" s="567"/>
    </row>
    <row r="872" spans="1:17" ht="5.25" customHeight="1" x14ac:dyDescent="0.2">
      <c r="A872" s="568"/>
      <c r="B872" s="568"/>
      <c r="C872" s="568"/>
      <c r="D872" s="568"/>
      <c r="E872" s="568"/>
      <c r="F872" s="568"/>
      <c r="G872" s="568"/>
      <c r="H872" s="568"/>
      <c r="I872" s="568"/>
      <c r="J872" s="568"/>
      <c r="K872" s="568"/>
      <c r="L872" s="568"/>
    </row>
    <row r="873" spans="1:17" ht="17.25" customHeight="1" x14ac:dyDescent="0.2">
      <c r="A873" s="569"/>
      <c r="B873" s="569"/>
      <c r="C873" s="569"/>
      <c r="D873" s="569"/>
      <c r="E873" s="569"/>
      <c r="F873" s="569"/>
      <c r="G873" s="569"/>
      <c r="H873" s="569"/>
      <c r="I873" s="569"/>
      <c r="J873" s="569"/>
      <c r="K873" s="569"/>
      <c r="L873" s="569"/>
    </row>
    <row r="874" spans="1:17" ht="9" customHeight="1" x14ac:dyDescent="0.2">
      <c r="A874" s="569"/>
      <c r="B874" s="569"/>
      <c r="C874" s="569"/>
      <c r="D874" s="569"/>
      <c r="E874" s="569"/>
      <c r="F874" s="569"/>
      <c r="G874" s="569"/>
      <c r="H874" s="569"/>
      <c r="I874" s="569"/>
      <c r="J874" s="569"/>
      <c r="K874" s="569"/>
      <c r="L874" s="569"/>
    </row>
    <row r="875" spans="1:17" ht="41.25" customHeight="1" x14ac:dyDescent="0.2">
      <c r="A875" s="569"/>
      <c r="B875" s="569"/>
      <c r="C875" s="569"/>
      <c r="D875" s="569"/>
      <c r="E875" s="569"/>
      <c r="F875" s="569"/>
      <c r="G875" s="569"/>
      <c r="H875" s="569"/>
      <c r="I875" s="569"/>
      <c r="J875" s="569"/>
      <c r="K875" s="569"/>
      <c r="L875" s="569"/>
    </row>
    <row r="876" spans="1:17" ht="57.6" customHeight="1" x14ac:dyDescent="0.2">
      <c r="A876" s="569"/>
      <c r="B876" s="569"/>
      <c r="C876" s="569"/>
      <c r="D876" s="569"/>
      <c r="E876" s="569"/>
      <c r="F876" s="569"/>
      <c r="G876" s="569"/>
      <c r="H876" s="569"/>
      <c r="I876" s="569"/>
      <c r="J876" s="569"/>
      <c r="K876" s="569"/>
      <c r="L876" s="569"/>
    </row>
    <row r="877" spans="1:17" ht="27.75" customHeight="1" x14ac:dyDescent="0.2">
      <c r="A877" s="569"/>
      <c r="B877" s="569"/>
      <c r="C877" s="569"/>
      <c r="D877" s="569"/>
      <c r="E877" s="569"/>
      <c r="F877" s="569"/>
      <c r="G877" s="569"/>
      <c r="H877" s="569"/>
      <c r="I877" s="569"/>
      <c r="J877" s="569"/>
      <c r="K877" s="569"/>
      <c r="L877" s="569"/>
    </row>
    <row r="878" spans="1:17" s="570" customFormat="1" ht="23.25" customHeight="1" x14ac:dyDescent="0.25">
      <c r="A878" s="569"/>
      <c r="B878" s="569"/>
      <c r="C878" s="569"/>
      <c r="D878" s="569"/>
      <c r="E878" s="569"/>
      <c r="F878" s="569"/>
      <c r="G878" s="569"/>
      <c r="H878" s="569"/>
      <c r="I878" s="569"/>
      <c r="J878" s="569"/>
      <c r="K878" s="569"/>
      <c r="L878" s="569"/>
    </row>
    <row r="879" spans="1:17" s="571" customFormat="1" ht="18" customHeight="1" x14ac:dyDescent="0.25">
      <c r="A879" s="569"/>
      <c r="B879" s="569"/>
      <c r="C879" s="569"/>
      <c r="D879" s="569"/>
      <c r="E879" s="569"/>
      <c r="F879" s="569"/>
      <c r="G879" s="569"/>
      <c r="H879" s="569"/>
      <c r="I879" s="569"/>
      <c r="J879" s="569"/>
      <c r="K879" s="569"/>
      <c r="L879" s="569"/>
    </row>
    <row r="880" spans="1:17" s="571" customFormat="1" ht="18" customHeight="1" x14ac:dyDescent="0.25">
      <c r="A880" s="569"/>
      <c r="B880" s="569"/>
      <c r="C880" s="569"/>
      <c r="D880" s="569"/>
      <c r="E880" s="569"/>
      <c r="F880" s="569"/>
      <c r="G880" s="569"/>
      <c r="H880" s="569"/>
      <c r="I880" s="569"/>
      <c r="J880" s="569"/>
      <c r="K880" s="569"/>
      <c r="L880" s="569"/>
    </row>
    <row r="881" spans="1:12" s="571" customFormat="1" ht="18" customHeight="1" x14ac:dyDescent="0.25">
      <c r="A881" s="569"/>
      <c r="B881" s="569"/>
      <c r="C881" s="569"/>
      <c r="D881" s="569"/>
      <c r="E881" s="569"/>
      <c r="F881" s="569"/>
      <c r="G881" s="569"/>
      <c r="H881" s="569"/>
      <c r="I881" s="569"/>
      <c r="J881" s="569"/>
      <c r="K881" s="569"/>
      <c r="L881" s="569"/>
    </row>
    <row r="882" spans="1:12" s="571" customFormat="1" ht="25.5" customHeight="1" x14ac:dyDescent="0.25">
      <c r="A882" s="569"/>
      <c r="B882" s="569"/>
      <c r="C882" s="569"/>
      <c r="D882" s="569"/>
      <c r="E882" s="569"/>
      <c r="F882" s="569"/>
      <c r="G882" s="569"/>
      <c r="H882" s="569"/>
      <c r="I882" s="569"/>
      <c r="J882" s="569"/>
      <c r="K882" s="569"/>
      <c r="L882" s="569"/>
    </row>
    <row r="883" spans="1:12" s="571" customFormat="1" ht="32.25" customHeight="1" x14ac:dyDescent="0.25">
      <c r="A883" s="572" t="s">
        <v>563</v>
      </c>
      <c r="B883" s="572"/>
      <c r="C883" s="572"/>
      <c r="D883" s="572"/>
      <c r="E883" s="572"/>
      <c r="F883" s="572"/>
      <c r="G883" s="572"/>
      <c r="H883" s="572"/>
      <c r="I883" s="572"/>
      <c r="J883" s="572"/>
      <c r="K883" s="572"/>
      <c r="L883" s="572"/>
    </row>
    <row r="884" spans="1:12" s="571" customFormat="1" ht="81.75" customHeight="1" x14ac:dyDescent="0.25">
      <c r="A884" s="46" t="s">
        <v>26</v>
      </c>
      <c r="B884" s="47" t="s">
        <v>43</v>
      </c>
      <c r="C884" s="47"/>
      <c r="D884" s="47"/>
      <c r="E884" s="47"/>
      <c r="F884" s="47"/>
      <c r="G884" s="47"/>
      <c r="H884" s="47" t="s">
        <v>564</v>
      </c>
      <c r="I884" s="47"/>
      <c r="J884" s="47" t="s">
        <v>565</v>
      </c>
      <c r="K884" s="47"/>
      <c r="L884" s="573" t="s">
        <v>566</v>
      </c>
    </row>
    <row r="885" spans="1:12" s="571" customFormat="1" ht="32.25" customHeight="1" x14ac:dyDescent="0.25">
      <c r="A885" s="166" t="s">
        <v>567</v>
      </c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</row>
    <row r="886" spans="1:12" s="571" customFormat="1" ht="18" customHeight="1" x14ac:dyDescent="0.25">
      <c r="A886" s="574">
        <v>1</v>
      </c>
      <c r="B886" s="575" t="s">
        <v>568</v>
      </c>
      <c r="C886" s="575"/>
      <c r="D886" s="575"/>
      <c r="E886" s="575"/>
      <c r="F886" s="575"/>
      <c r="G886" s="575"/>
      <c r="H886" s="576">
        <f>SUM(H887:I892)</f>
        <v>1422.03</v>
      </c>
      <c r="I886" s="576"/>
      <c r="J886" s="576">
        <f>J887+J888+J889+J890+J891+J892</f>
        <v>369.78999999999996</v>
      </c>
      <c r="K886" s="576"/>
      <c r="L886" s="577">
        <f>J886/H886*100</f>
        <v>26.004374028677312</v>
      </c>
    </row>
    <row r="887" spans="1:12" s="571" customFormat="1" ht="18" customHeight="1" x14ac:dyDescent="0.25">
      <c r="A887" s="578" t="s">
        <v>33</v>
      </c>
      <c r="B887" s="579" t="s">
        <v>569</v>
      </c>
      <c r="C887" s="579"/>
      <c r="D887" s="579"/>
      <c r="E887" s="579"/>
      <c r="F887" s="579"/>
      <c r="G887" s="579"/>
      <c r="H887" s="580">
        <v>313.37</v>
      </c>
      <c r="I887" s="581"/>
      <c r="J887" s="220">
        <v>59.82</v>
      </c>
      <c r="K887" s="220"/>
      <c r="L887" s="582">
        <f>J887/H887*100</f>
        <v>19.089255512652777</v>
      </c>
    </row>
    <row r="888" spans="1:12" s="571" customFormat="1" ht="18" customHeight="1" x14ac:dyDescent="0.25">
      <c r="A888" s="578" t="s">
        <v>35</v>
      </c>
      <c r="B888" s="583" t="s">
        <v>570</v>
      </c>
      <c r="C888" s="583"/>
      <c r="D888" s="583"/>
      <c r="E888" s="583"/>
      <c r="F888" s="583"/>
      <c r="G888" s="583"/>
      <c r="H888" s="584">
        <v>1028.0999999999999</v>
      </c>
      <c r="I888" s="585"/>
      <c r="J888" s="586">
        <v>288.83999999999997</v>
      </c>
      <c r="K888" s="586"/>
      <c r="L888" s="582">
        <f t="shared" ref="L888:L898" si="31">J888/H888*100</f>
        <v>28.094543332360665</v>
      </c>
    </row>
    <row r="889" spans="1:12" s="571" customFormat="1" ht="18" customHeight="1" x14ac:dyDescent="0.25">
      <c r="A889" s="578" t="s">
        <v>37</v>
      </c>
      <c r="B889" s="583" t="s">
        <v>571</v>
      </c>
      <c r="C889" s="583"/>
      <c r="D889" s="583"/>
      <c r="E889" s="583"/>
      <c r="F889" s="583"/>
      <c r="G889" s="583"/>
      <c r="H889" s="587">
        <v>47.96</v>
      </c>
      <c r="I889" s="587"/>
      <c r="J889" s="586">
        <v>12.03</v>
      </c>
      <c r="K889" s="586"/>
      <c r="L889" s="582">
        <f t="shared" si="31"/>
        <v>25.083402835696411</v>
      </c>
    </row>
    <row r="890" spans="1:12" s="571" customFormat="1" ht="18" customHeight="1" x14ac:dyDescent="0.25">
      <c r="A890" s="578" t="s">
        <v>39</v>
      </c>
      <c r="B890" s="583" t="s">
        <v>572</v>
      </c>
      <c r="C890" s="583"/>
      <c r="D890" s="583"/>
      <c r="E890" s="583"/>
      <c r="F890" s="583"/>
      <c r="G890" s="583"/>
      <c r="H890" s="587">
        <v>13.73</v>
      </c>
      <c r="I890" s="587"/>
      <c r="J890" s="586">
        <v>5.1100000000000003</v>
      </c>
      <c r="K890" s="586"/>
      <c r="L890" s="582">
        <f t="shared" si="31"/>
        <v>37.2177713037145</v>
      </c>
    </row>
    <row r="891" spans="1:12" s="571" customFormat="1" ht="18" customHeight="1" x14ac:dyDescent="0.25">
      <c r="A891" s="578" t="s">
        <v>61</v>
      </c>
      <c r="B891" s="583" t="s">
        <v>573</v>
      </c>
      <c r="C891" s="583"/>
      <c r="D891" s="583"/>
      <c r="E891" s="583"/>
      <c r="F891" s="583"/>
      <c r="G891" s="583"/>
      <c r="H891" s="588">
        <v>11.46</v>
      </c>
      <c r="I891" s="589"/>
      <c r="J891" s="590">
        <v>2.5099999999999998</v>
      </c>
      <c r="K891" s="591"/>
      <c r="L891" s="582">
        <f t="shared" si="31"/>
        <v>21.9022687609075</v>
      </c>
    </row>
    <row r="892" spans="1:12" s="571" customFormat="1" ht="18" customHeight="1" x14ac:dyDescent="0.25">
      <c r="A892" s="578" t="s">
        <v>63</v>
      </c>
      <c r="B892" s="583" t="s">
        <v>574</v>
      </c>
      <c r="C892" s="583"/>
      <c r="D892" s="583"/>
      <c r="E892" s="583"/>
      <c r="F892" s="583"/>
      <c r="G892" s="583"/>
      <c r="H892" s="587">
        <v>7.41</v>
      </c>
      <c r="I892" s="587"/>
      <c r="J892" s="586">
        <v>1.48</v>
      </c>
      <c r="K892" s="586"/>
      <c r="L892" s="582">
        <f t="shared" si="31"/>
        <v>19.973009446693656</v>
      </c>
    </row>
    <row r="893" spans="1:12" s="571" customFormat="1" ht="18" customHeight="1" x14ac:dyDescent="0.25">
      <c r="A893" s="574">
        <v>2</v>
      </c>
      <c r="B893" s="575" t="s">
        <v>575</v>
      </c>
      <c r="C893" s="575"/>
      <c r="D893" s="575"/>
      <c r="E893" s="575"/>
      <c r="F893" s="575"/>
      <c r="G893" s="575"/>
      <c r="H893" s="592">
        <f>SUM(H894:I898)</f>
        <v>473.55</v>
      </c>
      <c r="I893" s="592"/>
      <c r="J893" s="592">
        <f>SUM(J894:K899)</f>
        <v>89.2</v>
      </c>
      <c r="K893" s="592"/>
      <c r="L893" s="577">
        <f t="shared" si="31"/>
        <v>18.836448104740789</v>
      </c>
    </row>
    <row r="894" spans="1:12" s="571" customFormat="1" ht="36" customHeight="1" x14ac:dyDescent="0.25">
      <c r="A894" s="578" t="s">
        <v>120</v>
      </c>
      <c r="B894" s="583" t="s">
        <v>576</v>
      </c>
      <c r="C894" s="583"/>
      <c r="D894" s="583"/>
      <c r="E894" s="583"/>
      <c r="F894" s="583"/>
      <c r="G894" s="583"/>
      <c r="H894" s="593">
        <v>273.99</v>
      </c>
      <c r="I894" s="594"/>
      <c r="J894" s="593">
        <v>64.47</v>
      </c>
      <c r="K894" s="594"/>
      <c r="L894" s="582">
        <f t="shared" si="31"/>
        <v>23.530055841454068</v>
      </c>
    </row>
    <row r="895" spans="1:12" s="571" customFormat="1" ht="18" customHeight="1" x14ac:dyDescent="0.25">
      <c r="A895" s="578" t="s">
        <v>123</v>
      </c>
      <c r="B895" s="583" t="s">
        <v>577</v>
      </c>
      <c r="C895" s="583"/>
      <c r="D895" s="583"/>
      <c r="E895" s="583"/>
      <c r="F895" s="583"/>
      <c r="G895" s="583"/>
      <c r="H895" s="593">
        <v>143.30000000000001</v>
      </c>
      <c r="I895" s="594"/>
      <c r="J895" s="593">
        <v>7.34</v>
      </c>
      <c r="K895" s="594"/>
      <c r="L895" s="582">
        <f t="shared" si="31"/>
        <v>5.1221214235868802</v>
      </c>
    </row>
    <row r="896" spans="1:12" s="571" customFormat="1" ht="18" customHeight="1" x14ac:dyDescent="0.25">
      <c r="A896" s="578" t="s">
        <v>126</v>
      </c>
      <c r="B896" s="583" t="s">
        <v>578</v>
      </c>
      <c r="C896" s="583"/>
      <c r="D896" s="583"/>
      <c r="E896" s="583"/>
      <c r="F896" s="583"/>
      <c r="G896" s="583"/>
      <c r="H896" s="593">
        <v>44.57</v>
      </c>
      <c r="I896" s="594"/>
      <c r="J896" s="593">
        <v>10.59</v>
      </c>
      <c r="K896" s="594"/>
      <c r="L896" s="582">
        <f t="shared" si="31"/>
        <v>23.760376935158178</v>
      </c>
    </row>
    <row r="897" spans="1:17" s="571" customFormat="1" ht="18" customHeight="1" x14ac:dyDescent="0.25">
      <c r="A897" s="578" t="s">
        <v>128</v>
      </c>
      <c r="B897" s="583" t="s">
        <v>579</v>
      </c>
      <c r="C897" s="583"/>
      <c r="D897" s="583"/>
      <c r="E897" s="583"/>
      <c r="F897" s="583"/>
      <c r="G897" s="583"/>
      <c r="H897" s="593">
        <v>5.33</v>
      </c>
      <c r="I897" s="594"/>
      <c r="J897" s="593">
        <v>4.2300000000000004</v>
      </c>
      <c r="K897" s="594"/>
      <c r="L897" s="582">
        <f t="shared" si="31"/>
        <v>79.362101313320835</v>
      </c>
    </row>
    <row r="898" spans="1:17" s="571" customFormat="1" ht="18" customHeight="1" x14ac:dyDescent="0.25">
      <c r="A898" s="578" t="s">
        <v>130</v>
      </c>
      <c r="B898" s="583" t="s">
        <v>580</v>
      </c>
      <c r="C898" s="583"/>
      <c r="D898" s="583"/>
      <c r="E898" s="583"/>
      <c r="F898" s="583"/>
      <c r="G898" s="583"/>
      <c r="H898" s="593">
        <v>6.36</v>
      </c>
      <c r="I898" s="594"/>
      <c r="J898" s="593">
        <v>2.33</v>
      </c>
      <c r="K898" s="594"/>
      <c r="L898" s="582">
        <f t="shared" si="31"/>
        <v>36.635220125786162</v>
      </c>
    </row>
    <row r="899" spans="1:17" s="571" customFormat="1" ht="18" customHeight="1" x14ac:dyDescent="0.25">
      <c r="A899" s="578" t="s">
        <v>133</v>
      </c>
      <c r="B899" s="583" t="s">
        <v>581</v>
      </c>
      <c r="C899" s="583"/>
      <c r="D899" s="583"/>
      <c r="E899" s="583"/>
      <c r="F899" s="583"/>
      <c r="G899" s="583"/>
      <c r="H899" s="593" t="s">
        <v>57</v>
      </c>
      <c r="I899" s="594"/>
      <c r="J899" s="593">
        <v>0.24</v>
      </c>
      <c r="K899" s="594"/>
      <c r="L899" s="582" t="s">
        <v>57</v>
      </c>
    </row>
    <row r="900" spans="1:17" s="571" customFormat="1" ht="18" customHeight="1" x14ac:dyDescent="0.25">
      <c r="A900" s="595">
        <v>3</v>
      </c>
      <c r="B900" s="575" t="s">
        <v>582</v>
      </c>
      <c r="C900" s="575"/>
      <c r="D900" s="575"/>
      <c r="E900" s="575"/>
      <c r="F900" s="575"/>
      <c r="G900" s="575"/>
      <c r="H900" s="592">
        <v>2812.39</v>
      </c>
      <c r="I900" s="592"/>
      <c r="J900" s="592">
        <v>182.81</v>
      </c>
      <c r="K900" s="592"/>
      <c r="L900" s="577">
        <f>J900/H900*100</f>
        <v>6.500165339799957</v>
      </c>
    </row>
    <row r="901" spans="1:17" s="571" customFormat="1" ht="18" customHeight="1" x14ac:dyDescent="0.25">
      <c r="A901" s="595">
        <v>4</v>
      </c>
      <c r="B901" s="575" t="s">
        <v>583</v>
      </c>
      <c r="C901" s="575"/>
      <c r="D901" s="575"/>
      <c r="E901" s="575"/>
      <c r="F901" s="575"/>
      <c r="G901" s="575"/>
      <c r="H901" s="592">
        <v>148.25</v>
      </c>
      <c r="I901" s="592"/>
      <c r="J901" s="592">
        <v>11.36</v>
      </c>
      <c r="K901" s="592"/>
      <c r="L901" s="577">
        <f>J901/H901*100</f>
        <v>7.6627318718381101</v>
      </c>
    </row>
    <row r="902" spans="1:17" s="571" customFormat="1" ht="18" customHeight="1" x14ac:dyDescent="0.25">
      <c r="A902" s="574">
        <v>5</v>
      </c>
      <c r="B902" s="575" t="s">
        <v>584</v>
      </c>
      <c r="C902" s="575"/>
      <c r="D902" s="575"/>
      <c r="E902" s="575"/>
      <c r="F902" s="575"/>
      <c r="G902" s="575"/>
      <c r="H902" s="592">
        <v>3848.7</v>
      </c>
      <c r="I902" s="592"/>
      <c r="J902" s="592">
        <v>595.39</v>
      </c>
      <c r="K902" s="592"/>
      <c r="L902" s="577">
        <f t="shared" ref="L902" si="32">J902/H902*100</f>
        <v>15.469898926910385</v>
      </c>
    </row>
    <row r="903" spans="1:17" s="571" customFormat="1" ht="18" customHeight="1" x14ac:dyDescent="0.25">
      <c r="A903" s="595">
        <v>6</v>
      </c>
      <c r="B903" s="575" t="s">
        <v>585</v>
      </c>
      <c r="C903" s="575"/>
      <c r="D903" s="575"/>
      <c r="E903" s="575"/>
      <c r="F903" s="575"/>
      <c r="G903" s="575"/>
      <c r="H903" s="592">
        <v>3.43</v>
      </c>
      <c r="I903" s="592"/>
      <c r="J903" s="592" t="s">
        <v>57</v>
      </c>
      <c r="K903" s="592"/>
      <c r="L903" s="577" t="s">
        <v>57</v>
      </c>
    </row>
    <row r="904" spans="1:17" s="571" customFormat="1" ht="18" customHeight="1" x14ac:dyDescent="0.25">
      <c r="A904" s="595">
        <v>7</v>
      </c>
      <c r="B904" s="575" t="s">
        <v>586</v>
      </c>
      <c r="C904" s="575"/>
      <c r="D904" s="575"/>
      <c r="E904" s="575"/>
      <c r="F904" s="575"/>
      <c r="G904" s="575"/>
      <c r="H904" s="592">
        <v>5.81</v>
      </c>
      <c r="I904" s="592"/>
      <c r="J904" s="592">
        <v>8.81</v>
      </c>
      <c r="K904" s="592"/>
      <c r="L904" s="577">
        <f t="shared" ref="L904" si="33">J904/H904*100</f>
        <v>151.63511187607574</v>
      </c>
    </row>
    <row r="905" spans="1:17" s="571" customFormat="1" ht="33.75" customHeight="1" x14ac:dyDescent="0.25">
      <c r="A905" s="574">
        <v>8</v>
      </c>
      <c r="B905" s="575" t="s">
        <v>587</v>
      </c>
      <c r="C905" s="575"/>
      <c r="D905" s="575"/>
      <c r="E905" s="575"/>
      <c r="F905" s="575"/>
      <c r="G905" s="575"/>
      <c r="H905" s="592">
        <v>-1.97</v>
      </c>
      <c r="I905" s="592"/>
      <c r="J905" s="592">
        <v>-33.43</v>
      </c>
      <c r="K905" s="592"/>
      <c r="L905" s="577" t="s">
        <v>57</v>
      </c>
    </row>
    <row r="906" spans="1:17" s="571" customFormat="1" ht="33.75" customHeight="1" x14ac:dyDescent="0.25">
      <c r="A906" s="574">
        <v>9</v>
      </c>
      <c r="B906" s="596" t="s">
        <v>588</v>
      </c>
      <c r="C906" s="597"/>
      <c r="D906" s="597"/>
      <c r="E906" s="597"/>
      <c r="F906" s="597"/>
      <c r="G906" s="598"/>
      <c r="H906" s="599" t="s">
        <v>57</v>
      </c>
      <c r="I906" s="599"/>
      <c r="J906" s="592">
        <v>5.81</v>
      </c>
      <c r="K906" s="592"/>
      <c r="L906" s="577"/>
    </row>
    <row r="907" spans="1:17" s="571" customFormat="1" ht="18" customHeight="1" x14ac:dyDescent="0.25">
      <c r="A907" s="595">
        <v>10</v>
      </c>
      <c r="B907" s="575" t="s">
        <v>589</v>
      </c>
      <c r="C907" s="575"/>
      <c r="D907" s="575"/>
      <c r="E907" s="575"/>
      <c r="F907" s="575"/>
      <c r="G907" s="575"/>
      <c r="H907" s="592">
        <f>H886+H893+H900+H901+H902+H903+H904+H905</f>
        <v>8712.1899999999987</v>
      </c>
      <c r="I907" s="592"/>
      <c r="J907" s="599">
        <f>J886+J893+J900+J901+J902+J904+J905+J906</f>
        <v>1229.7399999999998</v>
      </c>
      <c r="K907" s="599"/>
      <c r="L907" s="577">
        <f>J907/H907*100</f>
        <v>14.115165073305333</v>
      </c>
    </row>
    <row r="908" spans="1:17" s="571" customFormat="1" ht="32.25" customHeight="1" x14ac:dyDescent="0.25">
      <c r="A908" s="600" t="s">
        <v>590</v>
      </c>
      <c r="B908" s="601"/>
      <c r="C908" s="601"/>
      <c r="D908" s="601"/>
      <c r="E908" s="601"/>
      <c r="F908" s="601"/>
      <c r="G908" s="601"/>
      <c r="H908" s="601"/>
      <c r="I908" s="601"/>
      <c r="J908" s="601"/>
      <c r="K908" s="601"/>
      <c r="L908" s="602"/>
    </row>
    <row r="909" spans="1:17" s="571" customFormat="1" ht="18" customHeight="1" x14ac:dyDescent="0.25">
      <c r="A909" s="574">
        <v>11</v>
      </c>
      <c r="B909" s="575" t="s">
        <v>591</v>
      </c>
      <c r="C909" s="575"/>
      <c r="D909" s="575"/>
      <c r="E909" s="575"/>
      <c r="F909" s="575"/>
      <c r="G909" s="575"/>
      <c r="H909" s="603">
        <f>SUM(H910:I922)</f>
        <v>8891.7800000000025</v>
      </c>
      <c r="I909" s="604"/>
      <c r="J909" s="603">
        <f>SUM(J910:K922)</f>
        <v>1364.01</v>
      </c>
      <c r="K909" s="604"/>
      <c r="L909" s="605">
        <f>J909/H909*100</f>
        <v>15.340123124953605</v>
      </c>
    </row>
    <row r="910" spans="1:17" s="571" customFormat="1" ht="18" customHeight="1" x14ac:dyDescent="0.25">
      <c r="A910" s="578" t="s">
        <v>498</v>
      </c>
      <c r="B910" s="606" t="s">
        <v>592</v>
      </c>
      <c r="C910" s="606"/>
      <c r="D910" s="606"/>
      <c r="E910" s="606"/>
      <c r="F910" s="606"/>
      <c r="G910" s="606"/>
      <c r="H910" s="607">
        <v>1497.3</v>
      </c>
      <c r="I910" s="607"/>
      <c r="J910" s="607">
        <v>209.98</v>
      </c>
      <c r="K910" s="607"/>
      <c r="L910" s="608">
        <f>J910/H910*100</f>
        <v>14.023909704134107</v>
      </c>
      <c r="Q910" s="609"/>
    </row>
    <row r="911" spans="1:17" s="571" customFormat="1" ht="18" customHeight="1" x14ac:dyDescent="0.25">
      <c r="A911" s="578" t="s">
        <v>500</v>
      </c>
      <c r="B911" s="606" t="s">
        <v>593</v>
      </c>
      <c r="C911" s="606"/>
      <c r="D911" s="606"/>
      <c r="E911" s="606"/>
      <c r="F911" s="606"/>
      <c r="G911" s="606"/>
      <c r="H911" s="607">
        <v>9.15</v>
      </c>
      <c r="I911" s="607"/>
      <c r="J911" s="607">
        <v>2.02</v>
      </c>
      <c r="K911" s="607"/>
      <c r="L911" s="608">
        <f t="shared" ref="L911:L920" si="34">J911/H911*100</f>
        <v>22.076502732240435</v>
      </c>
      <c r="Q911" s="609"/>
    </row>
    <row r="912" spans="1:17" s="571" customFormat="1" ht="18" customHeight="1" x14ac:dyDescent="0.25">
      <c r="A912" s="578" t="s">
        <v>502</v>
      </c>
      <c r="B912" s="583" t="s">
        <v>594</v>
      </c>
      <c r="C912" s="583"/>
      <c r="D912" s="583"/>
      <c r="E912" s="583"/>
      <c r="F912" s="583"/>
      <c r="G912" s="583"/>
      <c r="H912" s="607">
        <v>172.89</v>
      </c>
      <c r="I912" s="607"/>
      <c r="J912" s="607">
        <v>25.14</v>
      </c>
      <c r="K912" s="607"/>
      <c r="L912" s="608">
        <f t="shared" si="34"/>
        <v>14.541037653999656</v>
      </c>
      <c r="Q912" s="609"/>
    </row>
    <row r="913" spans="1:17" s="571" customFormat="1" ht="18" customHeight="1" x14ac:dyDescent="0.25">
      <c r="A913" s="578" t="s">
        <v>595</v>
      </c>
      <c r="B913" s="583" t="s">
        <v>596</v>
      </c>
      <c r="C913" s="583"/>
      <c r="D913" s="583"/>
      <c r="E913" s="583"/>
      <c r="F913" s="583"/>
      <c r="G913" s="583"/>
      <c r="H913" s="607">
        <v>449.08</v>
      </c>
      <c r="I913" s="607"/>
      <c r="J913" s="607">
        <v>36.479999999999997</v>
      </c>
      <c r="K913" s="607"/>
      <c r="L913" s="608">
        <f t="shared" si="34"/>
        <v>8.1232742495769124</v>
      </c>
      <c r="Q913" s="609"/>
    </row>
    <row r="914" spans="1:17" s="571" customFormat="1" ht="18" customHeight="1" x14ac:dyDescent="0.25">
      <c r="A914" s="578" t="s">
        <v>597</v>
      </c>
      <c r="B914" s="583" t="s">
        <v>598</v>
      </c>
      <c r="C914" s="583"/>
      <c r="D914" s="583"/>
      <c r="E914" s="583"/>
      <c r="F914" s="583"/>
      <c r="G914" s="583"/>
      <c r="H914" s="607">
        <v>1475.65</v>
      </c>
      <c r="I914" s="607"/>
      <c r="J914" s="607">
        <v>243.71</v>
      </c>
      <c r="K914" s="607"/>
      <c r="L914" s="608">
        <f t="shared" si="34"/>
        <v>16.515433876596752</v>
      </c>
      <c r="Q914" s="609"/>
    </row>
    <row r="915" spans="1:17" s="571" customFormat="1" ht="18" customHeight="1" x14ac:dyDescent="0.25">
      <c r="A915" s="578" t="s">
        <v>599</v>
      </c>
      <c r="B915" s="583" t="s">
        <v>600</v>
      </c>
      <c r="C915" s="583"/>
      <c r="D915" s="583"/>
      <c r="E915" s="583"/>
      <c r="F915" s="583"/>
      <c r="G915" s="583"/>
      <c r="H915" s="607">
        <v>7.51</v>
      </c>
      <c r="I915" s="607"/>
      <c r="J915" s="607">
        <v>1.26</v>
      </c>
      <c r="K915" s="607"/>
      <c r="L915" s="608">
        <f t="shared" si="34"/>
        <v>16.777629826897471</v>
      </c>
      <c r="Q915" s="609"/>
    </row>
    <row r="916" spans="1:17" s="571" customFormat="1" ht="18" customHeight="1" x14ac:dyDescent="0.25">
      <c r="A916" s="578" t="s">
        <v>601</v>
      </c>
      <c r="B916" s="583" t="s">
        <v>602</v>
      </c>
      <c r="C916" s="583"/>
      <c r="D916" s="583"/>
      <c r="E916" s="583"/>
      <c r="F916" s="583"/>
      <c r="G916" s="583"/>
      <c r="H916" s="607">
        <v>3462.37</v>
      </c>
      <c r="I916" s="607"/>
      <c r="J916" s="607">
        <v>626.91999999999996</v>
      </c>
      <c r="K916" s="607"/>
      <c r="L916" s="608">
        <f t="shared" si="34"/>
        <v>18.106672597093898</v>
      </c>
      <c r="Q916" s="609"/>
    </row>
    <row r="917" spans="1:17" s="571" customFormat="1" ht="18" customHeight="1" x14ac:dyDescent="0.25">
      <c r="A917" s="578" t="s">
        <v>603</v>
      </c>
      <c r="B917" s="583" t="s">
        <v>604</v>
      </c>
      <c r="C917" s="583"/>
      <c r="D917" s="583"/>
      <c r="E917" s="583"/>
      <c r="F917" s="583"/>
      <c r="G917" s="583"/>
      <c r="H917" s="607">
        <v>540.64</v>
      </c>
      <c r="I917" s="607"/>
      <c r="J917" s="607">
        <v>110.3</v>
      </c>
      <c r="K917" s="607"/>
      <c r="L917" s="608">
        <f t="shared" si="34"/>
        <v>20.401746078721516</v>
      </c>
      <c r="Q917" s="609"/>
    </row>
    <row r="918" spans="1:17" s="571" customFormat="1" ht="18" customHeight="1" x14ac:dyDescent="0.25">
      <c r="A918" s="578" t="s">
        <v>605</v>
      </c>
      <c r="B918" s="583" t="s">
        <v>606</v>
      </c>
      <c r="C918" s="583"/>
      <c r="D918" s="583"/>
      <c r="E918" s="583"/>
      <c r="F918" s="583"/>
      <c r="G918" s="583"/>
      <c r="H918" s="607">
        <v>1013.04</v>
      </c>
      <c r="I918" s="607"/>
      <c r="J918" s="607">
        <v>44.18</v>
      </c>
      <c r="K918" s="607"/>
      <c r="L918" s="608">
        <f t="shared" si="34"/>
        <v>4.3611308536681674</v>
      </c>
      <c r="Q918" s="609"/>
    </row>
    <row r="919" spans="1:17" s="571" customFormat="1" ht="18" customHeight="1" x14ac:dyDescent="0.25">
      <c r="A919" s="578" t="s">
        <v>607</v>
      </c>
      <c r="B919" s="583" t="s">
        <v>608</v>
      </c>
      <c r="C919" s="583"/>
      <c r="D919" s="583"/>
      <c r="E919" s="583"/>
      <c r="F919" s="583"/>
      <c r="G919" s="583"/>
      <c r="H919" s="607">
        <v>168.43</v>
      </c>
      <c r="I919" s="607"/>
      <c r="J919" s="607">
        <v>34.33</v>
      </c>
      <c r="K919" s="607"/>
      <c r="L919" s="608">
        <f t="shared" si="34"/>
        <v>20.382354687407229</v>
      </c>
      <c r="Q919" s="609"/>
    </row>
    <row r="920" spans="1:17" s="571" customFormat="1" ht="18" customHeight="1" x14ac:dyDescent="0.25">
      <c r="A920" s="578" t="s">
        <v>609</v>
      </c>
      <c r="B920" s="583" t="s">
        <v>610</v>
      </c>
      <c r="C920" s="583"/>
      <c r="D920" s="583"/>
      <c r="E920" s="583"/>
      <c r="F920" s="583"/>
      <c r="G920" s="583"/>
      <c r="H920" s="607">
        <v>17.739999999999998</v>
      </c>
      <c r="I920" s="607"/>
      <c r="J920" s="607">
        <v>3.18</v>
      </c>
      <c r="K920" s="607"/>
      <c r="L920" s="608">
        <f t="shared" si="34"/>
        <v>17.925591882750851</v>
      </c>
    </row>
    <row r="921" spans="1:17" s="571" customFormat="1" ht="18" customHeight="1" x14ac:dyDescent="0.25">
      <c r="A921" s="578" t="s">
        <v>611</v>
      </c>
      <c r="B921" s="583" t="s">
        <v>612</v>
      </c>
      <c r="C921" s="583"/>
      <c r="D921" s="583"/>
      <c r="E921" s="583"/>
      <c r="F921" s="583"/>
      <c r="G921" s="583"/>
      <c r="H921" s="607">
        <v>0.11</v>
      </c>
      <c r="I921" s="607"/>
      <c r="J921" s="607" t="s">
        <v>57</v>
      </c>
      <c r="K921" s="607"/>
      <c r="L921" s="608" t="s">
        <v>57</v>
      </c>
    </row>
    <row r="922" spans="1:17" s="571" customFormat="1" ht="32.25" customHeight="1" x14ac:dyDescent="0.25">
      <c r="A922" s="578" t="s">
        <v>613</v>
      </c>
      <c r="B922" s="583" t="s">
        <v>614</v>
      </c>
      <c r="C922" s="583"/>
      <c r="D922" s="583"/>
      <c r="E922" s="583"/>
      <c r="F922" s="583"/>
      <c r="G922" s="583"/>
      <c r="H922" s="607">
        <v>77.87</v>
      </c>
      <c r="I922" s="607"/>
      <c r="J922" s="607">
        <v>26.51</v>
      </c>
      <c r="K922" s="607"/>
      <c r="L922" s="610">
        <f>J922/H922*100</f>
        <v>34.043919352767432</v>
      </c>
    </row>
    <row r="923" spans="1:17" s="571" customFormat="1" ht="18" customHeight="1" x14ac:dyDescent="0.25">
      <c r="A923" s="574">
        <v>12</v>
      </c>
      <c r="B923" s="454" t="s">
        <v>615</v>
      </c>
      <c r="C923" s="454"/>
      <c r="D923" s="454"/>
      <c r="E923" s="454"/>
      <c r="F923" s="454"/>
      <c r="G923" s="454"/>
      <c r="H923" s="592">
        <f>H907-H909</f>
        <v>-179.59000000000378</v>
      </c>
      <c r="I923" s="592"/>
      <c r="J923" s="599">
        <f>J907-J909</f>
        <v>-134.27000000000021</v>
      </c>
      <c r="K923" s="599"/>
      <c r="L923" s="605" t="s">
        <v>57</v>
      </c>
    </row>
    <row r="924" spans="1:17" x14ac:dyDescent="0.2">
      <c r="A924" s="611"/>
      <c r="B924" s="611"/>
      <c r="C924" s="611"/>
      <c r="D924" s="611"/>
      <c r="E924" s="611"/>
      <c r="F924" s="612"/>
    </row>
    <row r="925" spans="1:17" x14ac:dyDescent="0.2">
      <c r="A925" s="611"/>
      <c r="B925" s="611"/>
      <c r="C925" s="611"/>
      <c r="D925" s="611"/>
      <c r="E925" s="611"/>
      <c r="F925" s="612"/>
    </row>
    <row r="926" spans="1:17" x14ac:dyDescent="0.2">
      <c r="A926" s="611"/>
      <c r="B926" s="611"/>
      <c r="C926" s="611"/>
      <c r="D926" s="611"/>
      <c r="E926" s="611"/>
      <c r="F926" s="612"/>
    </row>
    <row r="927" spans="1:17" x14ac:dyDescent="0.2">
      <c r="A927" s="611"/>
      <c r="B927" s="611"/>
      <c r="C927" s="611"/>
      <c r="D927" s="611"/>
      <c r="E927" s="611"/>
      <c r="F927" s="612"/>
    </row>
    <row r="928" spans="1:17" x14ac:dyDescent="0.2">
      <c r="A928" s="611"/>
      <c r="B928" s="611"/>
      <c r="C928" s="611"/>
      <c r="D928" s="611"/>
      <c r="E928" s="611"/>
      <c r="F928" s="612"/>
    </row>
    <row r="929" spans="1:6" x14ac:dyDescent="0.2">
      <c r="A929" s="611"/>
      <c r="B929" s="611"/>
      <c r="C929" s="611"/>
      <c r="D929" s="611"/>
      <c r="E929" s="611"/>
      <c r="F929" s="612"/>
    </row>
    <row r="930" spans="1:6" x14ac:dyDescent="0.2">
      <c r="A930" s="611"/>
      <c r="B930" s="611"/>
      <c r="C930" s="611"/>
      <c r="D930" s="611"/>
      <c r="E930" s="611"/>
      <c r="F930" s="612"/>
    </row>
    <row r="931" spans="1:6" x14ac:dyDescent="0.2">
      <c r="A931" s="611"/>
      <c r="B931" s="611"/>
      <c r="C931" s="611"/>
      <c r="D931" s="611"/>
      <c r="E931" s="611"/>
      <c r="F931" s="612"/>
    </row>
    <row r="932" spans="1:6" x14ac:dyDescent="0.2">
      <c r="A932" s="611"/>
      <c r="B932" s="611"/>
      <c r="C932" s="611"/>
      <c r="D932" s="611"/>
      <c r="E932" s="611"/>
      <c r="F932" s="612"/>
    </row>
    <row r="933" spans="1:6" x14ac:dyDescent="0.2">
      <c r="A933" s="611"/>
      <c r="B933" s="611"/>
      <c r="C933" s="611"/>
      <c r="D933" s="611"/>
      <c r="E933" s="611"/>
      <c r="F933" s="612"/>
    </row>
    <row r="934" spans="1:6" x14ac:dyDescent="0.2">
      <c r="A934" s="611"/>
      <c r="B934" s="611"/>
      <c r="C934" s="611"/>
      <c r="D934" s="611"/>
      <c r="E934" s="611"/>
      <c r="F934" s="612"/>
    </row>
    <row r="935" spans="1:6" x14ac:dyDescent="0.2">
      <c r="A935" s="611"/>
      <c r="B935" s="611"/>
      <c r="C935" s="611"/>
      <c r="D935" s="611"/>
      <c r="E935" s="611"/>
      <c r="F935" s="612"/>
    </row>
  </sheetData>
  <protectedRanges>
    <protectedRange sqref="B705" name="Диапазон1_1_1_1_2_1_1"/>
  </protectedRanges>
  <mergeCells count="2661">
    <mergeCell ref="B923:G923"/>
    <mergeCell ref="H923:I923"/>
    <mergeCell ref="J923:K923"/>
    <mergeCell ref="B921:G921"/>
    <mergeCell ref="H921:I921"/>
    <mergeCell ref="J921:K921"/>
    <mergeCell ref="B922:G922"/>
    <mergeCell ref="H922:I922"/>
    <mergeCell ref="J922:K922"/>
    <mergeCell ref="B919:G919"/>
    <mergeCell ref="H919:I919"/>
    <mergeCell ref="J919:K919"/>
    <mergeCell ref="B920:G920"/>
    <mergeCell ref="H920:I920"/>
    <mergeCell ref="J920:K920"/>
    <mergeCell ref="B917:G917"/>
    <mergeCell ref="H917:I917"/>
    <mergeCell ref="J917:K917"/>
    <mergeCell ref="B918:G918"/>
    <mergeCell ref="H918:I918"/>
    <mergeCell ref="J918:K918"/>
    <mergeCell ref="B915:G915"/>
    <mergeCell ref="H915:I915"/>
    <mergeCell ref="J915:K915"/>
    <mergeCell ref="B916:G916"/>
    <mergeCell ref="H916:I916"/>
    <mergeCell ref="J916:K916"/>
    <mergeCell ref="B913:G913"/>
    <mergeCell ref="H913:I913"/>
    <mergeCell ref="J913:K913"/>
    <mergeCell ref="B914:G914"/>
    <mergeCell ref="H914:I914"/>
    <mergeCell ref="J914:K914"/>
    <mergeCell ref="B911:G911"/>
    <mergeCell ref="H911:I911"/>
    <mergeCell ref="J911:K911"/>
    <mergeCell ref="B912:G912"/>
    <mergeCell ref="H912:I912"/>
    <mergeCell ref="J912:K912"/>
    <mergeCell ref="A908:L908"/>
    <mergeCell ref="B909:G909"/>
    <mergeCell ref="H909:I909"/>
    <mergeCell ref="J909:K909"/>
    <mergeCell ref="B910:G910"/>
    <mergeCell ref="H910:I910"/>
    <mergeCell ref="J910:K910"/>
    <mergeCell ref="B906:G906"/>
    <mergeCell ref="H906:I906"/>
    <mergeCell ref="J906:K906"/>
    <mergeCell ref="B907:G907"/>
    <mergeCell ref="H907:I907"/>
    <mergeCell ref="J907:K907"/>
    <mergeCell ref="B904:G904"/>
    <mergeCell ref="H904:I904"/>
    <mergeCell ref="J904:K904"/>
    <mergeCell ref="B905:G905"/>
    <mergeCell ref="H905:I905"/>
    <mergeCell ref="J905:K905"/>
    <mergeCell ref="B902:G902"/>
    <mergeCell ref="H902:I902"/>
    <mergeCell ref="J902:K902"/>
    <mergeCell ref="B903:G903"/>
    <mergeCell ref="H903:I903"/>
    <mergeCell ref="J903:K903"/>
    <mergeCell ref="B900:G900"/>
    <mergeCell ref="H900:I900"/>
    <mergeCell ref="J900:K900"/>
    <mergeCell ref="B901:G901"/>
    <mergeCell ref="H901:I901"/>
    <mergeCell ref="J901:K901"/>
    <mergeCell ref="B898:G898"/>
    <mergeCell ref="H898:I898"/>
    <mergeCell ref="J898:K898"/>
    <mergeCell ref="B899:G899"/>
    <mergeCell ref="H899:I899"/>
    <mergeCell ref="J899:K899"/>
    <mergeCell ref="B896:G896"/>
    <mergeCell ref="H896:I896"/>
    <mergeCell ref="J896:K896"/>
    <mergeCell ref="B897:G897"/>
    <mergeCell ref="H897:I897"/>
    <mergeCell ref="J897:K897"/>
    <mergeCell ref="B894:G894"/>
    <mergeCell ref="H894:I894"/>
    <mergeCell ref="J894:K894"/>
    <mergeCell ref="B895:G895"/>
    <mergeCell ref="H895:I895"/>
    <mergeCell ref="J895:K895"/>
    <mergeCell ref="B892:G892"/>
    <mergeCell ref="H892:I892"/>
    <mergeCell ref="J892:K892"/>
    <mergeCell ref="B893:G893"/>
    <mergeCell ref="H893:I893"/>
    <mergeCell ref="J893:K893"/>
    <mergeCell ref="B890:G890"/>
    <mergeCell ref="H890:I890"/>
    <mergeCell ref="J890:K890"/>
    <mergeCell ref="B891:G891"/>
    <mergeCell ref="H891:I891"/>
    <mergeCell ref="J891:K891"/>
    <mergeCell ref="B888:G888"/>
    <mergeCell ref="H888:I888"/>
    <mergeCell ref="J888:K888"/>
    <mergeCell ref="B889:G889"/>
    <mergeCell ref="H889:I889"/>
    <mergeCell ref="J889:K889"/>
    <mergeCell ref="A885:L885"/>
    <mergeCell ref="B886:G886"/>
    <mergeCell ref="H886:I886"/>
    <mergeCell ref="J886:K886"/>
    <mergeCell ref="B887:G887"/>
    <mergeCell ref="H887:I887"/>
    <mergeCell ref="J887:K887"/>
    <mergeCell ref="A869:L869"/>
    <mergeCell ref="A870:L870"/>
    <mergeCell ref="A871:D871"/>
    <mergeCell ref="E871:L871"/>
    <mergeCell ref="A883:L883"/>
    <mergeCell ref="B884:G884"/>
    <mergeCell ref="H884:I884"/>
    <mergeCell ref="J884:K884"/>
    <mergeCell ref="B865:F865"/>
    <mergeCell ref="H865:I865"/>
    <mergeCell ref="J865:K865"/>
    <mergeCell ref="B866:F866"/>
    <mergeCell ref="H866:I866"/>
    <mergeCell ref="J866:K866"/>
    <mergeCell ref="B863:F863"/>
    <mergeCell ref="H863:I863"/>
    <mergeCell ref="J863:K863"/>
    <mergeCell ref="B864:F864"/>
    <mergeCell ref="H864:I864"/>
    <mergeCell ref="J864:K864"/>
    <mergeCell ref="B861:F861"/>
    <mergeCell ref="H861:I861"/>
    <mergeCell ref="J861:K861"/>
    <mergeCell ref="B862:F862"/>
    <mergeCell ref="H862:I862"/>
    <mergeCell ref="J862:K862"/>
    <mergeCell ref="L857:L858"/>
    <mergeCell ref="B859:F859"/>
    <mergeCell ref="H859:I859"/>
    <mergeCell ref="J859:K859"/>
    <mergeCell ref="B860:F860"/>
    <mergeCell ref="H860:I860"/>
    <mergeCell ref="J860:K860"/>
    <mergeCell ref="B854:F854"/>
    <mergeCell ref="H854:I854"/>
    <mergeCell ref="J854:K854"/>
    <mergeCell ref="A855:L855"/>
    <mergeCell ref="A856:L856"/>
    <mergeCell ref="A857:A858"/>
    <mergeCell ref="B857:F858"/>
    <mergeCell ref="G857:G858"/>
    <mergeCell ref="H857:I858"/>
    <mergeCell ref="J857:K858"/>
    <mergeCell ref="B852:F852"/>
    <mergeCell ref="H852:I852"/>
    <mergeCell ref="J852:K852"/>
    <mergeCell ref="B853:F853"/>
    <mergeCell ref="H853:I853"/>
    <mergeCell ref="J853:K853"/>
    <mergeCell ref="B850:F850"/>
    <mergeCell ref="H850:I850"/>
    <mergeCell ref="J850:K850"/>
    <mergeCell ref="B851:F851"/>
    <mergeCell ref="H851:I851"/>
    <mergeCell ref="J851:K851"/>
    <mergeCell ref="B848:F848"/>
    <mergeCell ref="H848:I848"/>
    <mergeCell ref="J848:K848"/>
    <mergeCell ref="B849:F849"/>
    <mergeCell ref="H849:I849"/>
    <mergeCell ref="J849:K849"/>
    <mergeCell ref="B846:F846"/>
    <mergeCell ref="H846:I846"/>
    <mergeCell ref="J846:K846"/>
    <mergeCell ref="B847:F847"/>
    <mergeCell ref="H847:I847"/>
    <mergeCell ref="J847:K847"/>
    <mergeCell ref="B843:L843"/>
    <mergeCell ref="B844:F844"/>
    <mergeCell ref="H844:I844"/>
    <mergeCell ref="J844:K844"/>
    <mergeCell ref="B845:F845"/>
    <mergeCell ref="H845:I845"/>
    <mergeCell ref="J845:K845"/>
    <mergeCell ref="B841:F841"/>
    <mergeCell ref="H841:I841"/>
    <mergeCell ref="J841:K841"/>
    <mergeCell ref="B842:F842"/>
    <mergeCell ref="H842:I842"/>
    <mergeCell ref="J842:K842"/>
    <mergeCell ref="B837:F837"/>
    <mergeCell ref="H837:I837"/>
    <mergeCell ref="J837:K837"/>
    <mergeCell ref="A838:L838"/>
    <mergeCell ref="A839:L839"/>
    <mergeCell ref="A840:L840"/>
    <mergeCell ref="B835:F835"/>
    <mergeCell ref="H835:I835"/>
    <mergeCell ref="J835:K835"/>
    <mergeCell ref="B836:F836"/>
    <mergeCell ref="H836:I836"/>
    <mergeCell ref="J836:K836"/>
    <mergeCell ref="B833:F833"/>
    <mergeCell ref="H833:I833"/>
    <mergeCell ref="J833:K833"/>
    <mergeCell ref="B834:F834"/>
    <mergeCell ref="H834:I834"/>
    <mergeCell ref="J834:K834"/>
    <mergeCell ref="B831:F831"/>
    <mergeCell ref="H831:I831"/>
    <mergeCell ref="J831:K831"/>
    <mergeCell ref="B832:F832"/>
    <mergeCell ref="H832:I832"/>
    <mergeCell ref="J832:K832"/>
    <mergeCell ref="B829:F829"/>
    <mergeCell ref="H829:I829"/>
    <mergeCell ref="J829:K829"/>
    <mergeCell ref="B830:F830"/>
    <mergeCell ref="H830:I830"/>
    <mergeCell ref="J830:K830"/>
    <mergeCell ref="B827:F827"/>
    <mergeCell ref="H827:I827"/>
    <mergeCell ref="J827:K827"/>
    <mergeCell ref="B828:F828"/>
    <mergeCell ref="H828:I828"/>
    <mergeCell ref="J828:K828"/>
    <mergeCell ref="B825:F825"/>
    <mergeCell ref="H825:I825"/>
    <mergeCell ref="J825:K825"/>
    <mergeCell ref="B826:F826"/>
    <mergeCell ref="H826:I826"/>
    <mergeCell ref="J826:K826"/>
    <mergeCell ref="B821:F821"/>
    <mergeCell ref="H821:I821"/>
    <mergeCell ref="J821:K821"/>
    <mergeCell ref="A822:M822"/>
    <mergeCell ref="A823:L823"/>
    <mergeCell ref="A824:L824"/>
    <mergeCell ref="B819:F819"/>
    <mergeCell ref="H819:I819"/>
    <mergeCell ref="J819:K819"/>
    <mergeCell ref="B820:F820"/>
    <mergeCell ref="H820:I820"/>
    <mergeCell ref="J820:K820"/>
    <mergeCell ref="B817:F817"/>
    <mergeCell ref="H817:I817"/>
    <mergeCell ref="J817:K817"/>
    <mergeCell ref="B818:F818"/>
    <mergeCell ref="H818:I818"/>
    <mergeCell ref="J818:K818"/>
    <mergeCell ref="B815:F815"/>
    <mergeCell ref="H815:I815"/>
    <mergeCell ref="J815:K815"/>
    <mergeCell ref="B816:F816"/>
    <mergeCell ref="H816:I816"/>
    <mergeCell ref="J816:K816"/>
    <mergeCell ref="B813:F813"/>
    <mergeCell ref="H813:I813"/>
    <mergeCell ref="J813:K813"/>
    <mergeCell ref="B814:F814"/>
    <mergeCell ref="H814:I814"/>
    <mergeCell ref="J814:K814"/>
    <mergeCell ref="B811:F811"/>
    <mergeCell ref="H811:I811"/>
    <mergeCell ref="J811:K811"/>
    <mergeCell ref="B812:F812"/>
    <mergeCell ref="H812:I812"/>
    <mergeCell ref="J812:K812"/>
    <mergeCell ref="B809:F809"/>
    <mergeCell ref="H809:I809"/>
    <mergeCell ref="J809:K809"/>
    <mergeCell ref="B810:F810"/>
    <mergeCell ref="H810:I810"/>
    <mergeCell ref="J810:K810"/>
    <mergeCell ref="B807:F807"/>
    <mergeCell ref="H807:I807"/>
    <mergeCell ref="J807:K807"/>
    <mergeCell ref="B808:F808"/>
    <mergeCell ref="H808:I808"/>
    <mergeCell ref="J808:K808"/>
    <mergeCell ref="B805:F805"/>
    <mergeCell ref="H805:I805"/>
    <mergeCell ref="J805:K805"/>
    <mergeCell ref="B806:F806"/>
    <mergeCell ref="H806:I806"/>
    <mergeCell ref="J806:K806"/>
    <mergeCell ref="B803:F803"/>
    <mergeCell ref="H803:I803"/>
    <mergeCell ref="J803:K803"/>
    <mergeCell ref="B804:F804"/>
    <mergeCell ref="H804:I804"/>
    <mergeCell ref="J804:K804"/>
    <mergeCell ref="B801:F801"/>
    <mergeCell ref="H801:I801"/>
    <mergeCell ref="J801:K801"/>
    <mergeCell ref="B802:F802"/>
    <mergeCell ref="H802:I802"/>
    <mergeCell ref="J802:K802"/>
    <mergeCell ref="B799:F799"/>
    <mergeCell ref="H799:I799"/>
    <mergeCell ref="J799:K799"/>
    <mergeCell ref="B800:F800"/>
    <mergeCell ref="H800:I800"/>
    <mergeCell ref="J800:K800"/>
    <mergeCell ref="B797:F797"/>
    <mergeCell ref="H797:I797"/>
    <mergeCell ref="J797:K797"/>
    <mergeCell ref="B798:F798"/>
    <mergeCell ref="H798:I798"/>
    <mergeCell ref="J798:K798"/>
    <mergeCell ref="B795:F795"/>
    <mergeCell ref="H795:I795"/>
    <mergeCell ref="J795:K795"/>
    <mergeCell ref="B796:F796"/>
    <mergeCell ref="H796:I796"/>
    <mergeCell ref="J796:K796"/>
    <mergeCell ref="B793:F793"/>
    <mergeCell ref="H793:I793"/>
    <mergeCell ref="J793:K793"/>
    <mergeCell ref="B794:F794"/>
    <mergeCell ref="H794:I794"/>
    <mergeCell ref="J794:K794"/>
    <mergeCell ref="B791:F791"/>
    <mergeCell ref="H791:I791"/>
    <mergeCell ref="J791:K791"/>
    <mergeCell ref="B792:F792"/>
    <mergeCell ref="H792:I792"/>
    <mergeCell ref="J792:K792"/>
    <mergeCell ref="B789:F789"/>
    <mergeCell ref="H789:I789"/>
    <mergeCell ref="J789:K789"/>
    <mergeCell ref="B790:F790"/>
    <mergeCell ref="H790:I790"/>
    <mergeCell ref="J790:K790"/>
    <mergeCell ref="B787:F787"/>
    <mergeCell ref="H787:I787"/>
    <mergeCell ref="J787:K787"/>
    <mergeCell ref="B788:F788"/>
    <mergeCell ref="H788:I788"/>
    <mergeCell ref="J788:K788"/>
    <mergeCell ref="B785:F785"/>
    <mergeCell ref="H785:I785"/>
    <mergeCell ref="J785:K785"/>
    <mergeCell ref="B786:F786"/>
    <mergeCell ref="H786:I786"/>
    <mergeCell ref="J786:K786"/>
    <mergeCell ref="B783:F783"/>
    <mergeCell ref="H783:I783"/>
    <mergeCell ref="J783:K783"/>
    <mergeCell ref="B784:F784"/>
    <mergeCell ref="H784:I784"/>
    <mergeCell ref="J784:K784"/>
    <mergeCell ref="B781:F781"/>
    <mergeCell ref="H781:I781"/>
    <mergeCell ref="J781:K781"/>
    <mergeCell ref="B782:F782"/>
    <mergeCell ref="H782:I782"/>
    <mergeCell ref="J782:K782"/>
    <mergeCell ref="B779:F779"/>
    <mergeCell ref="H779:I779"/>
    <mergeCell ref="J779:K779"/>
    <mergeCell ref="B780:F780"/>
    <mergeCell ref="H780:I780"/>
    <mergeCell ref="J780:K780"/>
    <mergeCell ref="B777:F777"/>
    <mergeCell ref="H777:I777"/>
    <mergeCell ref="J777:K777"/>
    <mergeCell ref="B778:F778"/>
    <mergeCell ref="H778:I778"/>
    <mergeCell ref="J778:K778"/>
    <mergeCell ref="B775:F775"/>
    <mergeCell ref="H775:I775"/>
    <mergeCell ref="J775:K775"/>
    <mergeCell ref="B776:F776"/>
    <mergeCell ref="H776:I776"/>
    <mergeCell ref="J776:K776"/>
    <mergeCell ref="B773:F773"/>
    <mergeCell ref="H773:I773"/>
    <mergeCell ref="J773:K773"/>
    <mergeCell ref="B774:F774"/>
    <mergeCell ref="H774:I774"/>
    <mergeCell ref="J774:K774"/>
    <mergeCell ref="B771:F771"/>
    <mergeCell ref="H771:I771"/>
    <mergeCell ref="J771:K771"/>
    <mergeCell ref="B772:F772"/>
    <mergeCell ref="H772:I772"/>
    <mergeCell ref="J772:K772"/>
    <mergeCell ref="B769:F769"/>
    <mergeCell ref="H769:I769"/>
    <mergeCell ref="J769:K769"/>
    <mergeCell ref="B770:F770"/>
    <mergeCell ref="H770:I770"/>
    <mergeCell ref="J770:K770"/>
    <mergeCell ref="B767:F767"/>
    <mergeCell ref="H767:I767"/>
    <mergeCell ref="J767:K767"/>
    <mergeCell ref="B768:F768"/>
    <mergeCell ref="H768:I768"/>
    <mergeCell ref="J768:K768"/>
    <mergeCell ref="B765:F765"/>
    <mergeCell ref="H765:I765"/>
    <mergeCell ref="J765:K765"/>
    <mergeCell ref="B766:F766"/>
    <mergeCell ref="H766:I766"/>
    <mergeCell ref="J766:K766"/>
    <mergeCell ref="B763:F763"/>
    <mergeCell ref="H763:I763"/>
    <mergeCell ref="J763:K763"/>
    <mergeCell ref="B764:F764"/>
    <mergeCell ref="H764:I764"/>
    <mergeCell ref="J764:K764"/>
    <mergeCell ref="A760:L760"/>
    <mergeCell ref="B761:F761"/>
    <mergeCell ref="H761:I761"/>
    <mergeCell ref="J761:K761"/>
    <mergeCell ref="B762:F762"/>
    <mergeCell ref="H762:I762"/>
    <mergeCell ref="J762:K762"/>
    <mergeCell ref="B758:F758"/>
    <mergeCell ref="H758:I758"/>
    <mergeCell ref="J758:K758"/>
    <mergeCell ref="B759:F759"/>
    <mergeCell ref="H759:I759"/>
    <mergeCell ref="J759:K759"/>
    <mergeCell ref="B756:F756"/>
    <mergeCell ref="H756:I756"/>
    <mergeCell ref="J756:K756"/>
    <mergeCell ref="B757:F757"/>
    <mergeCell ref="H757:I757"/>
    <mergeCell ref="J757:K757"/>
    <mergeCell ref="B754:F754"/>
    <mergeCell ref="H754:I754"/>
    <mergeCell ref="J754:K754"/>
    <mergeCell ref="B755:F755"/>
    <mergeCell ref="H755:I755"/>
    <mergeCell ref="J755:K755"/>
    <mergeCell ref="B752:F752"/>
    <mergeCell ref="H752:I752"/>
    <mergeCell ref="J752:K752"/>
    <mergeCell ref="B753:F753"/>
    <mergeCell ref="H753:I753"/>
    <mergeCell ref="J753:K753"/>
    <mergeCell ref="B750:F750"/>
    <mergeCell ref="H750:I750"/>
    <mergeCell ref="J750:K750"/>
    <mergeCell ref="B751:F751"/>
    <mergeCell ref="H751:I751"/>
    <mergeCell ref="J751:K751"/>
    <mergeCell ref="B746:F746"/>
    <mergeCell ref="H746:I746"/>
    <mergeCell ref="J746:K746"/>
    <mergeCell ref="A748:L748"/>
    <mergeCell ref="B749:F749"/>
    <mergeCell ref="H749:I749"/>
    <mergeCell ref="J749:K749"/>
    <mergeCell ref="H743:I743"/>
    <mergeCell ref="J743:K743"/>
    <mergeCell ref="B744:F744"/>
    <mergeCell ref="H744:I744"/>
    <mergeCell ref="J744:K744"/>
    <mergeCell ref="B745:F745"/>
    <mergeCell ref="H745:I745"/>
    <mergeCell ref="J745:K745"/>
    <mergeCell ref="A739:L739"/>
    <mergeCell ref="A740:L740"/>
    <mergeCell ref="B741:F741"/>
    <mergeCell ref="H741:I741"/>
    <mergeCell ref="J741:K741"/>
    <mergeCell ref="B742:F742"/>
    <mergeCell ref="G742:G746"/>
    <mergeCell ref="H742:I742"/>
    <mergeCell ref="J742:K742"/>
    <mergeCell ref="B743:F743"/>
    <mergeCell ref="B737:C737"/>
    <mergeCell ref="D737:E737"/>
    <mergeCell ref="F737:G737"/>
    <mergeCell ref="H737:I737"/>
    <mergeCell ref="J737:K737"/>
    <mergeCell ref="B738:C738"/>
    <mergeCell ref="D738:E738"/>
    <mergeCell ref="F738:G738"/>
    <mergeCell ref="H738:I738"/>
    <mergeCell ref="J738:K738"/>
    <mergeCell ref="B735:C735"/>
    <mergeCell ref="D735:E735"/>
    <mergeCell ref="F735:G735"/>
    <mergeCell ref="H735:I735"/>
    <mergeCell ref="J735:K735"/>
    <mergeCell ref="B736:C736"/>
    <mergeCell ref="D736:E736"/>
    <mergeCell ref="F736:G736"/>
    <mergeCell ref="H736:I736"/>
    <mergeCell ref="J736:K736"/>
    <mergeCell ref="B733:C733"/>
    <mergeCell ref="D733:E733"/>
    <mergeCell ref="F733:G733"/>
    <mergeCell ref="H733:I733"/>
    <mergeCell ref="J733:K733"/>
    <mergeCell ref="B734:C734"/>
    <mergeCell ref="D734:E734"/>
    <mergeCell ref="F734:G734"/>
    <mergeCell ref="H734:I734"/>
    <mergeCell ref="J734:K734"/>
    <mergeCell ref="B731:C731"/>
    <mergeCell ref="D731:E731"/>
    <mergeCell ref="F731:G731"/>
    <mergeCell ref="H731:I731"/>
    <mergeCell ref="J731:K731"/>
    <mergeCell ref="B732:C732"/>
    <mergeCell ref="D732:E732"/>
    <mergeCell ref="F732:G732"/>
    <mergeCell ref="H732:I732"/>
    <mergeCell ref="J732:K732"/>
    <mergeCell ref="B729:C729"/>
    <mergeCell ref="D729:E729"/>
    <mergeCell ref="F729:G729"/>
    <mergeCell ref="H729:I729"/>
    <mergeCell ref="J729:K729"/>
    <mergeCell ref="B730:C730"/>
    <mergeCell ref="D730:E730"/>
    <mergeCell ref="F730:G730"/>
    <mergeCell ref="H730:I730"/>
    <mergeCell ref="J730:K730"/>
    <mergeCell ref="B727:C727"/>
    <mergeCell ref="D727:E727"/>
    <mergeCell ref="F727:G727"/>
    <mergeCell ref="H727:I727"/>
    <mergeCell ref="J727:K727"/>
    <mergeCell ref="B728:C728"/>
    <mergeCell ref="D728:E728"/>
    <mergeCell ref="F728:G728"/>
    <mergeCell ref="H728:I728"/>
    <mergeCell ref="J728:K728"/>
    <mergeCell ref="B725:C725"/>
    <mergeCell ref="D725:E725"/>
    <mergeCell ref="F725:G725"/>
    <mergeCell ref="H725:I725"/>
    <mergeCell ref="J725:K725"/>
    <mergeCell ref="B726:C726"/>
    <mergeCell ref="D726:E726"/>
    <mergeCell ref="F726:G726"/>
    <mergeCell ref="H726:I726"/>
    <mergeCell ref="J726:K726"/>
    <mergeCell ref="B723:C723"/>
    <mergeCell ref="D723:E723"/>
    <mergeCell ref="F723:G723"/>
    <mergeCell ref="H723:I723"/>
    <mergeCell ref="J723:K723"/>
    <mergeCell ref="B724:C724"/>
    <mergeCell ref="D724:E724"/>
    <mergeCell ref="F724:G724"/>
    <mergeCell ref="H724:I724"/>
    <mergeCell ref="J724:K724"/>
    <mergeCell ref="B721:C721"/>
    <mergeCell ref="D721:E721"/>
    <mergeCell ref="F721:G721"/>
    <mergeCell ref="H721:I721"/>
    <mergeCell ref="J721:K721"/>
    <mergeCell ref="B722:C722"/>
    <mergeCell ref="D722:E722"/>
    <mergeCell ref="F722:G722"/>
    <mergeCell ref="H722:I722"/>
    <mergeCell ref="J722:K722"/>
    <mergeCell ref="B719:C719"/>
    <mergeCell ref="D719:E719"/>
    <mergeCell ref="F719:G719"/>
    <mergeCell ref="H719:I719"/>
    <mergeCell ref="J719:K719"/>
    <mergeCell ref="B720:C720"/>
    <mergeCell ref="D720:E720"/>
    <mergeCell ref="F720:G720"/>
    <mergeCell ref="H720:I720"/>
    <mergeCell ref="J720:K720"/>
    <mergeCell ref="B717:C717"/>
    <mergeCell ref="D717:E717"/>
    <mergeCell ref="F717:G717"/>
    <mergeCell ref="H717:I717"/>
    <mergeCell ref="J717:K717"/>
    <mergeCell ref="B718:C718"/>
    <mergeCell ref="D718:E718"/>
    <mergeCell ref="F718:G718"/>
    <mergeCell ref="H718:I718"/>
    <mergeCell ref="J718:K718"/>
    <mergeCell ref="B715:C715"/>
    <mergeCell ref="D715:E715"/>
    <mergeCell ref="F715:G715"/>
    <mergeCell ref="H715:I715"/>
    <mergeCell ref="J715:K715"/>
    <mergeCell ref="B716:C716"/>
    <mergeCell ref="D716:E716"/>
    <mergeCell ref="F716:G716"/>
    <mergeCell ref="H716:I716"/>
    <mergeCell ref="J716:K716"/>
    <mergeCell ref="B713:C713"/>
    <mergeCell ref="D713:E713"/>
    <mergeCell ref="F713:G713"/>
    <mergeCell ref="H713:I713"/>
    <mergeCell ref="J713:K713"/>
    <mergeCell ref="B714:C714"/>
    <mergeCell ref="D714:E714"/>
    <mergeCell ref="F714:G714"/>
    <mergeCell ref="H714:I714"/>
    <mergeCell ref="J714:K714"/>
    <mergeCell ref="B711:C711"/>
    <mergeCell ref="D711:E711"/>
    <mergeCell ref="F711:G711"/>
    <mergeCell ref="H711:I711"/>
    <mergeCell ref="J711:K711"/>
    <mergeCell ref="B712:C712"/>
    <mergeCell ref="D712:E712"/>
    <mergeCell ref="F712:G712"/>
    <mergeCell ref="H712:I712"/>
    <mergeCell ref="J712:K712"/>
    <mergeCell ref="B709:C709"/>
    <mergeCell ref="D709:E709"/>
    <mergeCell ref="F709:G709"/>
    <mergeCell ref="H709:I709"/>
    <mergeCell ref="J709:K709"/>
    <mergeCell ref="B710:C710"/>
    <mergeCell ref="D710:E710"/>
    <mergeCell ref="F710:G710"/>
    <mergeCell ref="H710:I710"/>
    <mergeCell ref="J710:K710"/>
    <mergeCell ref="B707:C707"/>
    <mergeCell ref="D707:E707"/>
    <mergeCell ref="F707:G707"/>
    <mergeCell ref="H707:I707"/>
    <mergeCell ref="J707:K707"/>
    <mergeCell ref="B708:C708"/>
    <mergeCell ref="D708:E708"/>
    <mergeCell ref="F708:G708"/>
    <mergeCell ref="H708:I708"/>
    <mergeCell ref="J708:K708"/>
    <mergeCell ref="B705:C705"/>
    <mergeCell ref="D705:E705"/>
    <mergeCell ref="F705:G705"/>
    <mergeCell ref="H705:I705"/>
    <mergeCell ref="J705:K705"/>
    <mergeCell ref="B706:C706"/>
    <mergeCell ref="D706:E706"/>
    <mergeCell ref="F706:G706"/>
    <mergeCell ref="H706:I706"/>
    <mergeCell ref="J706:K706"/>
    <mergeCell ref="B703:C703"/>
    <mergeCell ref="D703:E703"/>
    <mergeCell ref="F703:G703"/>
    <mergeCell ref="H703:I703"/>
    <mergeCell ref="J703:K703"/>
    <mergeCell ref="B704:C704"/>
    <mergeCell ref="D704:E704"/>
    <mergeCell ref="F704:G704"/>
    <mergeCell ref="H704:I704"/>
    <mergeCell ref="J704:K704"/>
    <mergeCell ref="B701:C701"/>
    <mergeCell ref="D701:E701"/>
    <mergeCell ref="F701:G701"/>
    <mergeCell ref="H701:I701"/>
    <mergeCell ref="J701:K701"/>
    <mergeCell ref="B702:C702"/>
    <mergeCell ref="D702:E702"/>
    <mergeCell ref="F702:G702"/>
    <mergeCell ref="H702:I702"/>
    <mergeCell ref="J702:K702"/>
    <mergeCell ref="B699:C699"/>
    <mergeCell ref="D699:E699"/>
    <mergeCell ref="F699:G699"/>
    <mergeCell ref="H699:I699"/>
    <mergeCell ref="J699:K699"/>
    <mergeCell ref="B700:C700"/>
    <mergeCell ref="D700:E700"/>
    <mergeCell ref="F700:G700"/>
    <mergeCell ref="H700:I700"/>
    <mergeCell ref="J700:K700"/>
    <mergeCell ref="B697:C697"/>
    <mergeCell ref="D697:E697"/>
    <mergeCell ref="F697:G697"/>
    <mergeCell ref="H697:I697"/>
    <mergeCell ref="J697:K697"/>
    <mergeCell ref="B698:C698"/>
    <mergeCell ref="D698:E698"/>
    <mergeCell ref="F698:G698"/>
    <mergeCell ref="H698:I698"/>
    <mergeCell ref="J698:K698"/>
    <mergeCell ref="A694:L694"/>
    <mergeCell ref="A695:L695"/>
    <mergeCell ref="B696:C696"/>
    <mergeCell ref="D696:E696"/>
    <mergeCell ref="F696:G696"/>
    <mergeCell ref="H696:I696"/>
    <mergeCell ref="J696:K696"/>
    <mergeCell ref="B691:E691"/>
    <mergeCell ref="F691:G691"/>
    <mergeCell ref="H691:I691"/>
    <mergeCell ref="J691:K691"/>
    <mergeCell ref="A692:L692"/>
    <mergeCell ref="A693:L693"/>
    <mergeCell ref="B689:E689"/>
    <mergeCell ref="F689:G689"/>
    <mergeCell ref="H689:I689"/>
    <mergeCell ref="J689:K689"/>
    <mergeCell ref="B690:E690"/>
    <mergeCell ref="F690:G690"/>
    <mergeCell ref="H690:I690"/>
    <mergeCell ref="J690:K690"/>
    <mergeCell ref="B687:E687"/>
    <mergeCell ref="F687:G687"/>
    <mergeCell ref="H687:I687"/>
    <mergeCell ref="J687:K687"/>
    <mergeCell ref="B688:E688"/>
    <mergeCell ref="F688:G688"/>
    <mergeCell ref="H688:I688"/>
    <mergeCell ref="J688:K688"/>
    <mergeCell ref="B685:E685"/>
    <mergeCell ref="F685:G685"/>
    <mergeCell ref="H685:I685"/>
    <mergeCell ref="J685:K685"/>
    <mergeCell ref="B686:E686"/>
    <mergeCell ref="F686:G686"/>
    <mergeCell ref="H686:I686"/>
    <mergeCell ref="J686:K686"/>
    <mergeCell ref="B683:E683"/>
    <mergeCell ref="F683:G683"/>
    <mergeCell ref="H683:I683"/>
    <mergeCell ref="J683:K683"/>
    <mergeCell ref="B684:E684"/>
    <mergeCell ref="F684:G684"/>
    <mergeCell ref="H684:I684"/>
    <mergeCell ref="J684:K684"/>
    <mergeCell ref="B681:E681"/>
    <mergeCell ref="F681:G681"/>
    <mergeCell ref="H681:I681"/>
    <mergeCell ref="J681:K681"/>
    <mergeCell ref="B682:E682"/>
    <mergeCell ref="F682:G682"/>
    <mergeCell ref="H682:I682"/>
    <mergeCell ref="J682:K682"/>
    <mergeCell ref="B679:E679"/>
    <mergeCell ref="F679:G679"/>
    <mergeCell ref="H679:I679"/>
    <mergeCell ref="J679:K679"/>
    <mergeCell ref="B680:E680"/>
    <mergeCell ref="F680:G680"/>
    <mergeCell ref="H680:I680"/>
    <mergeCell ref="J680:K680"/>
    <mergeCell ref="B677:E677"/>
    <mergeCell ref="F677:G677"/>
    <mergeCell ref="H677:I677"/>
    <mergeCell ref="J677:K677"/>
    <mergeCell ref="B678:E678"/>
    <mergeCell ref="F678:G678"/>
    <mergeCell ref="H678:I678"/>
    <mergeCell ref="J678:K678"/>
    <mergeCell ref="B675:E675"/>
    <mergeCell ref="F675:G675"/>
    <mergeCell ref="H675:I675"/>
    <mergeCell ref="J675:K675"/>
    <mergeCell ref="B676:E676"/>
    <mergeCell ref="F676:G676"/>
    <mergeCell ref="H676:I676"/>
    <mergeCell ref="J676:K676"/>
    <mergeCell ref="B673:E673"/>
    <mergeCell ref="F673:G673"/>
    <mergeCell ref="H673:I673"/>
    <mergeCell ref="J673:K673"/>
    <mergeCell ref="B674:E674"/>
    <mergeCell ref="F674:G674"/>
    <mergeCell ref="H674:I674"/>
    <mergeCell ref="J674:K674"/>
    <mergeCell ref="B671:E671"/>
    <mergeCell ref="F671:G671"/>
    <mergeCell ref="H671:I671"/>
    <mergeCell ref="J671:K671"/>
    <mergeCell ref="B672:E672"/>
    <mergeCell ref="F672:G672"/>
    <mergeCell ref="H672:I672"/>
    <mergeCell ref="J672:K672"/>
    <mergeCell ref="B669:E669"/>
    <mergeCell ref="F669:G669"/>
    <mergeCell ref="H669:I669"/>
    <mergeCell ref="J669:K669"/>
    <mergeCell ref="B670:E670"/>
    <mergeCell ref="F670:G670"/>
    <mergeCell ref="H670:I670"/>
    <mergeCell ref="J670:K670"/>
    <mergeCell ref="B667:E667"/>
    <mergeCell ref="F667:G667"/>
    <mergeCell ref="H667:I667"/>
    <mergeCell ref="J667:K667"/>
    <mergeCell ref="B668:E668"/>
    <mergeCell ref="F668:G668"/>
    <mergeCell ref="H668:I668"/>
    <mergeCell ref="J668:K668"/>
    <mergeCell ref="B665:E665"/>
    <mergeCell ref="F665:G665"/>
    <mergeCell ref="H665:I665"/>
    <mergeCell ref="J665:K665"/>
    <mergeCell ref="B666:E666"/>
    <mergeCell ref="F666:G666"/>
    <mergeCell ref="H666:I666"/>
    <mergeCell ref="J666:K666"/>
    <mergeCell ref="B663:E663"/>
    <mergeCell ref="F663:G663"/>
    <mergeCell ref="H663:I663"/>
    <mergeCell ref="J663:K663"/>
    <mergeCell ref="B664:E664"/>
    <mergeCell ref="F664:G664"/>
    <mergeCell ref="H664:I664"/>
    <mergeCell ref="J664:K664"/>
    <mergeCell ref="B661:E661"/>
    <mergeCell ref="F661:G661"/>
    <mergeCell ref="H661:I661"/>
    <mergeCell ref="J661:K661"/>
    <mergeCell ref="B662:E662"/>
    <mergeCell ref="F662:G662"/>
    <mergeCell ref="H662:I662"/>
    <mergeCell ref="J662:K662"/>
    <mergeCell ref="B657:E657"/>
    <mergeCell ref="F657:G657"/>
    <mergeCell ref="H657:I657"/>
    <mergeCell ref="J657:K657"/>
    <mergeCell ref="A658:L658"/>
    <mergeCell ref="A660:L660"/>
    <mergeCell ref="B655:E655"/>
    <mergeCell ref="F655:G655"/>
    <mergeCell ref="H655:I655"/>
    <mergeCell ref="J655:K655"/>
    <mergeCell ref="B656:E656"/>
    <mergeCell ref="F656:G656"/>
    <mergeCell ref="H656:I656"/>
    <mergeCell ref="J656:K656"/>
    <mergeCell ref="B653:E653"/>
    <mergeCell ref="F653:G653"/>
    <mergeCell ref="H653:I653"/>
    <mergeCell ref="J653:K653"/>
    <mergeCell ref="B654:E654"/>
    <mergeCell ref="F654:G654"/>
    <mergeCell ref="H654:I654"/>
    <mergeCell ref="J654:K654"/>
    <mergeCell ref="B651:E651"/>
    <mergeCell ref="F651:G651"/>
    <mergeCell ref="H651:I651"/>
    <mergeCell ref="J651:K651"/>
    <mergeCell ref="B652:E652"/>
    <mergeCell ref="F652:G652"/>
    <mergeCell ref="H652:I652"/>
    <mergeCell ref="J652:K652"/>
    <mergeCell ref="B649:E649"/>
    <mergeCell ref="F649:G649"/>
    <mergeCell ref="H649:I649"/>
    <mergeCell ref="J649:K649"/>
    <mergeCell ref="B650:E650"/>
    <mergeCell ref="F650:G650"/>
    <mergeCell ref="H650:I650"/>
    <mergeCell ref="J650:K650"/>
    <mergeCell ref="B647:E647"/>
    <mergeCell ref="F647:G647"/>
    <mergeCell ref="H647:I647"/>
    <mergeCell ref="J647:K647"/>
    <mergeCell ref="B648:E648"/>
    <mergeCell ref="F648:G648"/>
    <mergeCell ref="H648:I648"/>
    <mergeCell ref="J648:K648"/>
    <mergeCell ref="B645:E645"/>
    <mergeCell ref="F645:G645"/>
    <mergeCell ref="H645:I645"/>
    <mergeCell ref="J645:K645"/>
    <mergeCell ref="B646:E646"/>
    <mergeCell ref="F646:G646"/>
    <mergeCell ref="H646:I646"/>
    <mergeCell ref="J646:K646"/>
    <mergeCell ref="B643:E643"/>
    <mergeCell ref="F643:G643"/>
    <mergeCell ref="H643:I643"/>
    <mergeCell ref="J643:K643"/>
    <mergeCell ref="B644:E644"/>
    <mergeCell ref="F644:G644"/>
    <mergeCell ref="H644:I644"/>
    <mergeCell ref="J644:K644"/>
    <mergeCell ref="B641:E641"/>
    <mergeCell ref="F641:G641"/>
    <mergeCell ref="H641:I641"/>
    <mergeCell ref="J641:K641"/>
    <mergeCell ref="B642:E642"/>
    <mergeCell ref="F642:G642"/>
    <mergeCell ref="H642:I642"/>
    <mergeCell ref="J642:K642"/>
    <mergeCell ref="B639:E639"/>
    <mergeCell ref="F639:G639"/>
    <mergeCell ref="H639:I639"/>
    <mergeCell ref="J639:K639"/>
    <mergeCell ref="B640:E640"/>
    <mergeCell ref="F640:G640"/>
    <mergeCell ref="H640:I640"/>
    <mergeCell ref="J640:K640"/>
    <mergeCell ref="B637:E637"/>
    <mergeCell ref="F637:G637"/>
    <mergeCell ref="H637:I637"/>
    <mergeCell ref="J637:K637"/>
    <mergeCell ref="B638:E638"/>
    <mergeCell ref="F638:G638"/>
    <mergeCell ref="H638:I638"/>
    <mergeCell ref="J638:K638"/>
    <mergeCell ref="B635:E635"/>
    <mergeCell ref="F635:G635"/>
    <mergeCell ref="H635:I635"/>
    <mergeCell ref="J635:K635"/>
    <mergeCell ref="B636:E636"/>
    <mergeCell ref="F636:G636"/>
    <mergeCell ref="H636:I636"/>
    <mergeCell ref="J636:K636"/>
    <mergeCell ref="B633:E633"/>
    <mergeCell ref="F633:G633"/>
    <mergeCell ref="H633:I633"/>
    <mergeCell ref="J633:K633"/>
    <mergeCell ref="B634:E634"/>
    <mergeCell ref="F634:G634"/>
    <mergeCell ref="H634:I634"/>
    <mergeCell ref="J634:K634"/>
    <mergeCell ref="B630:E630"/>
    <mergeCell ref="F630:G630"/>
    <mergeCell ref="H630:I630"/>
    <mergeCell ref="J630:K630"/>
    <mergeCell ref="A631:L631"/>
    <mergeCell ref="B632:E632"/>
    <mergeCell ref="F632:G632"/>
    <mergeCell ref="H632:I632"/>
    <mergeCell ref="J632:K632"/>
    <mergeCell ref="B628:E628"/>
    <mergeCell ref="F628:G628"/>
    <mergeCell ref="H628:I628"/>
    <mergeCell ref="J628:K628"/>
    <mergeCell ref="B629:E629"/>
    <mergeCell ref="F629:G629"/>
    <mergeCell ref="H629:I629"/>
    <mergeCell ref="J629:K629"/>
    <mergeCell ref="B626:E626"/>
    <mergeCell ref="F626:G626"/>
    <mergeCell ref="H626:I626"/>
    <mergeCell ref="J626:K626"/>
    <mergeCell ref="B627:E627"/>
    <mergeCell ref="F627:G627"/>
    <mergeCell ref="H627:I627"/>
    <mergeCell ref="J627:K627"/>
    <mergeCell ref="B624:E624"/>
    <mergeCell ref="F624:G624"/>
    <mergeCell ref="H624:I624"/>
    <mergeCell ref="J624:K624"/>
    <mergeCell ref="B625:E625"/>
    <mergeCell ref="F625:G625"/>
    <mergeCell ref="H625:I625"/>
    <mergeCell ref="J625:K625"/>
    <mergeCell ref="B622:E622"/>
    <mergeCell ref="F622:G622"/>
    <mergeCell ref="H622:I622"/>
    <mergeCell ref="J622:K622"/>
    <mergeCell ref="B623:E623"/>
    <mergeCell ref="F623:G623"/>
    <mergeCell ref="H623:I623"/>
    <mergeCell ref="J623:K623"/>
    <mergeCell ref="B620:E620"/>
    <mergeCell ref="F620:G620"/>
    <mergeCell ref="H620:I620"/>
    <mergeCell ref="J620:K620"/>
    <mergeCell ref="B621:E621"/>
    <mergeCell ref="F621:G621"/>
    <mergeCell ref="H621:I621"/>
    <mergeCell ref="J621:K621"/>
    <mergeCell ref="B618:E618"/>
    <mergeCell ref="F618:G618"/>
    <mergeCell ref="H618:I618"/>
    <mergeCell ref="J618:K618"/>
    <mergeCell ref="B619:E619"/>
    <mergeCell ref="F619:G619"/>
    <mergeCell ref="H619:I619"/>
    <mergeCell ref="J619:K619"/>
    <mergeCell ref="B616:E616"/>
    <mergeCell ref="F616:G616"/>
    <mergeCell ref="H616:I616"/>
    <mergeCell ref="J616:K616"/>
    <mergeCell ref="B617:E617"/>
    <mergeCell ref="F617:G617"/>
    <mergeCell ref="H617:I617"/>
    <mergeCell ref="J617:K617"/>
    <mergeCell ref="B614:E614"/>
    <mergeCell ref="F614:G614"/>
    <mergeCell ref="H614:I614"/>
    <mergeCell ref="J614:K614"/>
    <mergeCell ref="B615:E615"/>
    <mergeCell ref="F615:G615"/>
    <mergeCell ref="H615:I615"/>
    <mergeCell ref="J615:K615"/>
    <mergeCell ref="B612:E612"/>
    <mergeCell ref="F612:G612"/>
    <mergeCell ref="H612:I612"/>
    <mergeCell ref="J612:K612"/>
    <mergeCell ref="B613:E613"/>
    <mergeCell ref="F613:G613"/>
    <mergeCell ref="H613:I613"/>
    <mergeCell ref="J613:K613"/>
    <mergeCell ref="B610:E610"/>
    <mergeCell ref="F610:G610"/>
    <mergeCell ref="H610:I610"/>
    <mergeCell ref="J610:K610"/>
    <mergeCell ref="B611:E611"/>
    <mergeCell ref="F611:G611"/>
    <mergeCell ref="H611:I611"/>
    <mergeCell ref="J611:K611"/>
    <mergeCell ref="B608:E608"/>
    <mergeCell ref="F608:G608"/>
    <mergeCell ref="H608:I608"/>
    <mergeCell ref="J608:K608"/>
    <mergeCell ref="B609:E609"/>
    <mergeCell ref="F609:G609"/>
    <mergeCell ref="H609:I609"/>
    <mergeCell ref="J609:K609"/>
    <mergeCell ref="B606:E606"/>
    <mergeCell ref="F606:G606"/>
    <mergeCell ref="H606:I606"/>
    <mergeCell ref="J606:K606"/>
    <mergeCell ref="B607:E607"/>
    <mergeCell ref="F607:G607"/>
    <mergeCell ref="H607:I607"/>
    <mergeCell ref="J607:K607"/>
    <mergeCell ref="B604:E604"/>
    <mergeCell ref="F604:G604"/>
    <mergeCell ref="H604:I604"/>
    <mergeCell ref="J604:K604"/>
    <mergeCell ref="B605:E605"/>
    <mergeCell ref="F605:G605"/>
    <mergeCell ref="H605:I605"/>
    <mergeCell ref="J605:K605"/>
    <mergeCell ref="B602:E602"/>
    <mergeCell ref="F602:G602"/>
    <mergeCell ref="H602:I602"/>
    <mergeCell ref="J602:K602"/>
    <mergeCell ref="B603:E603"/>
    <mergeCell ref="F603:G603"/>
    <mergeCell ref="H603:I603"/>
    <mergeCell ref="J603:K603"/>
    <mergeCell ref="B600:E600"/>
    <mergeCell ref="F600:G600"/>
    <mergeCell ref="H600:I600"/>
    <mergeCell ref="J600:K600"/>
    <mergeCell ref="B601:E601"/>
    <mergeCell ref="F601:G601"/>
    <mergeCell ref="H601:I601"/>
    <mergeCell ref="J601:K601"/>
    <mergeCell ref="B597:E597"/>
    <mergeCell ref="F597:G597"/>
    <mergeCell ref="H597:I597"/>
    <mergeCell ref="J597:K597"/>
    <mergeCell ref="A598:L598"/>
    <mergeCell ref="A599:L599"/>
    <mergeCell ref="B594:E594"/>
    <mergeCell ref="F594:G594"/>
    <mergeCell ref="H594:I594"/>
    <mergeCell ref="J594:K594"/>
    <mergeCell ref="A595:M595"/>
    <mergeCell ref="B596:E596"/>
    <mergeCell ref="F596:G596"/>
    <mergeCell ref="H596:I596"/>
    <mergeCell ref="J596:K596"/>
    <mergeCell ref="B592:E592"/>
    <mergeCell ref="F592:G592"/>
    <mergeCell ref="H592:I592"/>
    <mergeCell ref="J592:K592"/>
    <mergeCell ref="B593:E593"/>
    <mergeCell ref="F593:G593"/>
    <mergeCell ref="H593:I593"/>
    <mergeCell ref="J593:K593"/>
    <mergeCell ref="B590:E590"/>
    <mergeCell ref="F590:G590"/>
    <mergeCell ref="H590:I590"/>
    <mergeCell ref="J590:K590"/>
    <mergeCell ref="B591:E591"/>
    <mergeCell ref="F591:G591"/>
    <mergeCell ref="H591:I591"/>
    <mergeCell ref="J591:K591"/>
    <mergeCell ref="B588:E588"/>
    <mergeCell ref="F588:G588"/>
    <mergeCell ref="H588:I588"/>
    <mergeCell ref="J588:K588"/>
    <mergeCell ref="B589:E589"/>
    <mergeCell ref="F589:G589"/>
    <mergeCell ref="H589:I589"/>
    <mergeCell ref="J589:K589"/>
    <mergeCell ref="B586:E586"/>
    <mergeCell ref="F586:G586"/>
    <mergeCell ref="H586:I586"/>
    <mergeCell ref="J586:K586"/>
    <mergeCell ref="B587:E587"/>
    <mergeCell ref="F587:G587"/>
    <mergeCell ref="H587:I587"/>
    <mergeCell ref="J587:K587"/>
    <mergeCell ref="A583:L583"/>
    <mergeCell ref="B584:E584"/>
    <mergeCell ref="F584:G584"/>
    <mergeCell ref="H584:I584"/>
    <mergeCell ref="J584:K584"/>
    <mergeCell ref="B585:E585"/>
    <mergeCell ref="F585:G585"/>
    <mergeCell ref="H585:I585"/>
    <mergeCell ref="J585:K585"/>
    <mergeCell ref="B581:E581"/>
    <mergeCell ref="F581:G581"/>
    <mergeCell ref="H581:I581"/>
    <mergeCell ref="J581:K581"/>
    <mergeCell ref="B582:E582"/>
    <mergeCell ref="F582:G582"/>
    <mergeCell ref="H582:I582"/>
    <mergeCell ref="J582:K582"/>
    <mergeCell ref="B579:E579"/>
    <mergeCell ref="F579:G579"/>
    <mergeCell ref="H579:I579"/>
    <mergeCell ref="J579:K579"/>
    <mergeCell ref="B580:E580"/>
    <mergeCell ref="F580:G580"/>
    <mergeCell ref="H580:I580"/>
    <mergeCell ref="J580:K580"/>
    <mergeCell ref="B577:E577"/>
    <mergeCell ref="F577:G577"/>
    <mergeCell ref="H577:I577"/>
    <mergeCell ref="J577:K577"/>
    <mergeCell ref="B578:E578"/>
    <mergeCell ref="F578:G578"/>
    <mergeCell ref="H578:I578"/>
    <mergeCell ref="J578:K578"/>
    <mergeCell ref="B575:E575"/>
    <mergeCell ref="F575:G575"/>
    <mergeCell ref="H575:I575"/>
    <mergeCell ref="J575:K575"/>
    <mergeCell ref="B576:E576"/>
    <mergeCell ref="F576:G576"/>
    <mergeCell ref="H576:I576"/>
    <mergeCell ref="J576:K576"/>
    <mergeCell ref="B573:E573"/>
    <mergeCell ref="F573:G573"/>
    <mergeCell ref="H573:I573"/>
    <mergeCell ref="J573:K573"/>
    <mergeCell ref="B574:E574"/>
    <mergeCell ref="F574:G574"/>
    <mergeCell ref="H574:I574"/>
    <mergeCell ref="J574:K574"/>
    <mergeCell ref="B571:E571"/>
    <mergeCell ref="F571:G571"/>
    <mergeCell ref="H571:I571"/>
    <mergeCell ref="J571:K571"/>
    <mergeCell ref="B572:E572"/>
    <mergeCell ref="F572:G572"/>
    <mergeCell ref="H572:I572"/>
    <mergeCell ref="J572:K572"/>
    <mergeCell ref="B569:E569"/>
    <mergeCell ref="F569:G569"/>
    <mergeCell ref="H569:I569"/>
    <mergeCell ref="J569:K569"/>
    <mergeCell ref="B570:E570"/>
    <mergeCell ref="F570:G570"/>
    <mergeCell ref="H570:I570"/>
    <mergeCell ref="J570:K570"/>
    <mergeCell ref="B567:E567"/>
    <mergeCell ref="F567:G567"/>
    <mergeCell ref="H567:I567"/>
    <mergeCell ref="J567:K567"/>
    <mergeCell ref="B568:E568"/>
    <mergeCell ref="F568:G568"/>
    <mergeCell ref="H568:I568"/>
    <mergeCell ref="J568:K568"/>
    <mergeCell ref="B565:E565"/>
    <mergeCell ref="F565:G565"/>
    <mergeCell ref="H565:I565"/>
    <mergeCell ref="J565:K565"/>
    <mergeCell ref="B566:E566"/>
    <mergeCell ref="F566:G566"/>
    <mergeCell ref="H566:I566"/>
    <mergeCell ref="J566:K566"/>
    <mergeCell ref="B563:E563"/>
    <mergeCell ref="F563:G563"/>
    <mergeCell ref="H563:I563"/>
    <mergeCell ref="J563:K563"/>
    <mergeCell ref="B564:E564"/>
    <mergeCell ref="F564:G564"/>
    <mergeCell ref="H564:I564"/>
    <mergeCell ref="J564:K564"/>
    <mergeCell ref="B560:E560"/>
    <mergeCell ref="F560:G560"/>
    <mergeCell ref="H560:I560"/>
    <mergeCell ref="J560:K560"/>
    <mergeCell ref="A561:L561"/>
    <mergeCell ref="B562:E562"/>
    <mergeCell ref="F562:G562"/>
    <mergeCell ref="H562:I562"/>
    <mergeCell ref="J562:K562"/>
    <mergeCell ref="B558:E558"/>
    <mergeCell ref="F558:G558"/>
    <mergeCell ref="H558:I558"/>
    <mergeCell ref="J558:K558"/>
    <mergeCell ref="B559:E559"/>
    <mergeCell ref="F559:G559"/>
    <mergeCell ref="H559:I559"/>
    <mergeCell ref="J559:K559"/>
    <mergeCell ref="B556:E556"/>
    <mergeCell ref="F556:G556"/>
    <mergeCell ref="H556:I556"/>
    <mergeCell ref="J556:K556"/>
    <mergeCell ref="B557:E557"/>
    <mergeCell ref="F557:G557"/>
    <mergeCell ref="H557:I557"/>
    <mergeCell ref="J557:K557"/>
    <mergeCell ref="B554:E554"/>
    <mergeCell ref="F554:G554"/>
    <mergeCell ref="H554:I554"/>
    <mergeCell ref="J554:K554"/>
    <mergeCell ref="B555:E555"/>
    <mergeCell ref="F555:G555"/>
    <mergeCell ref="H555:I555"/>
    <mergeCell ref="J555:K555"/>
    <mergeCell ref="B552:E552"/>
    <mergeCell ref="F552:G552"/>
    <mergeCell ref="H552:I552"/>
    <mergeCell ref="J552:K552"/>
    <mergeCell ref="B553:E553"/>
    <mergeCell ref="F553:G553"/>
    <mergeCell ref="H553:I553"/>
    <mergeCell ref="J553:K553"/>
    <mergeCell ref="B550:E550"/>
    <mergeCell ref="F550:G550"/>
    <mergeCell ref="H550:I550"/>
    <mergeCell ref="J550:K550"/>
    <mergeCell ref="B551:E551"/>
    <mergeCell ref="F551:G551"/>
    <mergeCell ref="H551:I551"/>
    <mergeCell ref="J551:K551"/>
    <mergeCell ref="B548:E548"/>
    <mergeCell ref="F548:G548"/>
    <mergeCell ref="H548:I548"/>
    <mergeCell ref="J548:K548"/>
    <mergeCell ref="B549:E549"/>
    <mergeCell ref="F549:G549"/>
    <mergeCell ref="H549:I549"/>
    <mergeCell ref="J549:K549"/>
    <mergeCell ref="B546:E546"/>
    <mergeCell ref="F546:G546"/>
    <mergeCell ref="H546:I546"/>
    <mergeCell ref="J546:K546"/>
    <mergeCell ref="B547:E547"/>
    <mergeCell ref="F547:G547"/>
    <mergeCell ref="H547:I547"/>
    <mergeCell ref="J547:K547"/>
    <mergeCell ref="B544:E544"/>
    <mergeCell ref="F544:G544"/>
    <mergeCell ref="H544:I544"/>
    <mergeCell ref="J544:K544"/>
    <mergeCell ref="B545:E545"/>
    <mergeCell ref="F545:G545"/>
    <mergeCell ref="H545:I545"/>
    <mergeCell ref="J545:K545"/>
    <mergeCell ref="B542:E542"/>
    <mergeCell ref="F542:G542"/>
    <mergeCell ref="H542:I542"/>
    <mergeCell ref="J542:K542"/>
    <mergeCell ref="B543:E543"/>
    <mergeCell ref="F543:G543"/>
    <mergeCell ref="H543:I543"/>
    <mergeCell ref="J543:K543"/>
    <mergeCell ref="B540:E540"/>
    <mergeCell ref="F540:G540"/>
    <mergeCell ref="H540:I540"/>
    <mergeCell ref="J540:K540"/>
    <mergeCell ref="B541:E541"/>
    <mergeCell ref="F541:G541"/>
    <mergeCell ref="H541:I541"/>
    <mergeCell ref="J541:K541"/>
    <mergeCell ref="B538:E538"/>
    <mergeCell ref="F538:G538"/>
    <mergeCell ref="H538:I538"/>
    <mergeCell ref="J538:K538"/>
    <mergeCell ref="B539:E539"/>
    <mergeCell ref="F539:G539"/>
    <mergeCell ref="H539:I539"/>
    <mergeCell ref="J539:K539"/>
    <mergeCell ref="B536:E536"/>
    <mergeCell ref="F536:G536"/>
    <mergeCell ref="H536:I536"/>
    <mergeCell ref="J536:K536"/>
    <mergeCell ref="B537:E537"/>
    <mergeCell ref="F537:G537"/>
    <mergeCell ref="H537:I537"/>
    <mergeCell ref="J537:K537"/>
    <mergeCell ref="B534:E534"/>
    <mergeCell ref="F534:G534"/>
    <mergeCell ref="H534:I534"/>
    <mergeCell ref="J534:K534"/>
    <mergeCell ref="B535:E535"/>
    <mergeCell ref="F535:G535"/>
    <mergeCell ref="H535:I535"/>
    <mergeCell ref="J535:K535"/>
    <mergeCell ref="B532:E532"/>
    <mergeCell ref="F532:G532"/>
    <mergeCell ref="H532:I532"/>
    <mergeCell ref="J532:K532"/>
    <mergeCell ref="B533:E533"/>
    <mergeCell ref="F533:G533"/>
    <mergeCell ref="H533:I533"/>
    <mergeCell ref="J533:K533"/>
    <mergeCell ref="B530:E530"/>
    <mergeCell ref="F530:G530"/>
    <mergeCell ref="H530:I530"/>
    <mergeCell ref="J530:K530"/>
    <mergeCell ref="B531:E531"/>
    <mergeCell ref="F531:G531"/>
    <mergeCell ref="H531:I531"/>
    <mergeCell ref="J531:K531"/>
    <mergeCell ref="B528:E528"/>
    <mergeCell ref="F528:G528"/>
    <mergeCell ref="H528:I528"/>
    <mergeCell ref="J528:K528"/>
    <mergeCell ref="B529:E529"/>
    <mergeCell ref="F529:G529"/>
    <mergeCell ref="H529:I529"/>
    <mergeCell ref="J529:K529"/>
    <mergeCell ref="B526:E526"/>
    <mergeCell ref="F526:G526"/>
    <mergeCell ref="H526:I526"/>
    <mergeCell ref="J526:K526"/>
    <mergeCell ref="B527:E527"/>
    <mergeCell ref="F527:G527"/>
    <mergeCell ref="H527:I527"/>
    <mergeCell ref="J527:K527"/>
    <mergeCell ref="B524:E524"/>
    <mergeCell ref="F524:G524"/>
    <mergeCell ref="H524:I524"/>
    <mergeCell ref="J524:K524"/>
    <mergeCell ref="B525:E525"/>
    <mergeCell ref="F525:G525"/>
    <mergeCell ref="H525:I525"/>
    <mergeCell ref="J525:K525"/>
    <mergeCell ref="B522:E522"/>
    <mergeCell ref="F522:G522"/>
    <mergeCell ref="H522:I522"/>
    <mergeCell ref="J522:K522"/>
    <mergeCell ref="B523:E523"/>
    <mergeCell ref="F523:G523"/>
    <mergeCell ref="H523:I523"/>
    <mergeCell ref="J523:K523"/>
    <mergeCell ref="B519:E519"/>
    <mergeCell ref="F519:G519"/>
    <mergeCell ref="H519:I519"/>
    <mergeCell ref="J519:K519"/>
    <mergeCell ref="A520:L520"/>
    <mergeCell ref="A521:L521"/>
    <mergeCell ref="B517:E517"/>
    <mergeCell ref="F517:G517"/>
    <mergeCell ref="H517:I517"/>
    <mergeCell ref="J517:K517"/>
    <mergeCell ref="B518:E518"/>
    <mergeCell ref="F518:G518"/>
    <mergeCell ref="H518:I518"/>
    <mergeCell ref="J518:K518"/>
    <mergeCell ref="B515:E515"/>
    <mergeCell ref="F515:G515"/>
    <mergeCell ref="H515:I515"/>
    <mergeCell ref="J515:K515"/>
    <mergeCell ref="B516:E516"/>
    <mergeCell ref="F516:G516"/>
    <mergeCell ref="H516:I516"/>
    <mergeCell ref="J516:K516"/>
    <mergeCell ref="B513:E513"/>
    <mergeCell ref="F513:G513"/>
    <mergeCell ref="H513:I513"/>
    <mergeCell ref="J513:K513"/>
    <mergeCell ref="B514:E514"/>
    <mergeCell ref="F514:G514"/>
    <mergeCell ref="H514:I514"/>
    <mergeCell ref="J514:K514"/>
    <mergeCell ref="B511:E511"/>
    <mergeCell ref="F511:G511"/>
    <mergeCell ref="H511:I511"/>
    <mergeCell ref="J511:K511"/>
    <mergeCell ref="B512:E512"/>
    <mergeCell ref="F512:G512"/>
    <mergeCell ref="H512:I512"/>
    <mergeCell ref="J512:K512"/>
    <mergeCell ref="B509:E509"/>
    <mergeCell ref="F509:G509"/>
    <mergeCell ref="H509:I509"/>
    <mergeCell ref="J509:K509"/>
    <mergeCell ref="B510:E510"/>
    <mergeCell ref="F510:G510"/>
    <mergeCell ref="H510:I510"/>
    <mergeCell ref="J510:K510"/>
    <mergeCell ref="B507:E507"/>
    <mergeCell ref="F507:G507"/>
    <mergeCell ref="H507:I507"/>
    <mergeCell ref="J507:K507"/>
    <mergeCell ref="B508:E508"/>
    <mergeCell ref="F508:G508"/>
    <mergeCell ref="H508:I508"/>
    <mergeCell ref="J508:K508"/>
    <mergeCell ref="B504:E504"/>
    <mergeCell ref="F504:G504"/>
    <mergeCell ref="H504:I504"/>
    <mergeCell ref="J504:K504"/>
    <mergeCell ref="A505:L505"/>
    <mergeCell ref="B506:E506"/>
    <mergeCell ref="F506:G506"/>
    <mergeCell ref="H506:I506"/>
    <mergeCell ref="J506:K506"/>
    <mergeCell ref="A501:L501"/>
    <mergeCell ref="B502:E502"/>
    <mergeCell ref="F502:G502"/>
    <mergeCell ref="H502:I502"/>
    <mergeCell ref="J502:K502"/>
    <mergeCell ref="A503:L503"/>
    <mergeCell ref="B499:E499"/>
    <mergeCell ref="F499:G499"/>
    <mergeCell ref="H499:I499"/>
    <mergeCell ref="J499:K499"/>
    <mergeCell ref="B500:E500"/>
    <mergeCell ref="F500:G500"/>
    <mergeCell ref="H500:I500"/>
    <mergeCell ref="J500:K500"/>
    <mergeCell ref="B497:E497"/>
    <mergeCell ref="F497:G497"/>
    <mergeCell ref="H497:I497"/>
    <mergeCell ref="J497:K497"/>
    <mergeCell ref="B498:E498"/>
    <mergeCell ref="F498:G498"/>
    <mergeCell ref="H498:I498"/>
    <mergeCell ref="J498:K498"/>
    <mergeCell ref="B495:E495"/>
    <mergeCell ref="F495:G495"/>
    <mergeCell ref="H495:I495"/>
    <mergeCell ref="J495:K495"/>
    <mergeCell ref="B496:E496"/>
    <mergeCell ref="F496:G496"/>
    <mergeCell ref="H496:I496"/>
    <mergeCell ref="J496:K496"/>
    <mergeCell ref="B493:E493"/>
    <mergeCell ref="F493:G493"/>
    <mergeCell ref="H493:I493"/>
    <mergeCell ref="J493:K493"/>
    <mergeCell ref="B494:E494"/>
    <mergeCell ref="F494:G494"/>
    <mergeCell ref="H494:I494"/>
    <mergeCell ref="J494:K494"/>
    <mergeCell ref="B491:E491"/>
    <mergeCell ref="F491:G491"/>
    <mergeCell ref="H491:I491"/>
    <mergeCell ref="J491:K491"/>
    <mergeCell ref="B492:E492"/>
    <mergeCell ref="F492:G492"/>
    <mergeCell ref="H492:I492"/>
    <mergeCell ref="J492:K492"/>
    <mergeCell ref="B489:E489"/>
    <mergeCell ref="F489:G489"/>
    <mergeCell ref="H489:I489"/>
    <mergeCell ref="J489:K489"/>
    <mergeCell ref="B490:E490"/>
    <mergeCell ref="F490:G490"/>
    <mergeCell ref="H490:I490"/>
    <mergeCell ref="J490:K490"/>
    <mergeCell ref="B487:E487"/>
    <mergeCell ref="F487:G487"/>
    <mergeCell ref="H487:I487"/>
    <mergeCell ref="J487:K487"/>
    <mergeCell ref="B488:E488"/>
    <mergeCell ref="F488:G488"/>
    <mergeCell ref="H488:I488"/>
    <mergeCell ref="J488:K488"/>
    <mergeCell ref="A484:L484"/>
    <mergeCell ref="B485:E485"/>
    <mergeCell ref="F485:G485"/>
    <mergeCell ref="H485:I485"/>
    <mergeCell ref="J485:K485"/>
    <mergeCell ref="B486:E486"/>
    <mergeCell ref="F486:G486"/>
    <mergeCell ref="H486:I486"/>
    <mergeCell ref="J486:K486"/>
    <mergeCell ref="A481:L481"/>
    <mergeCell ref="B482:E482"/>
    <mergeCell ref="F482:G482"/>
    <mergeCell ref="H482:I482"/>
    <mergeCell ref="J482:K482"/>
    <mergeCell ref="B483:E483"/>
    <mergeCell ref="F483:G483"/>
    <mergeCell ref="H483:I483"/>
    <mergeCell ref="J483:K483"/>
    <mergeCell ref="A478:L478"/>
    <mergeCell ref="B479:E479"/>
    <mergeCell ref="F479:G479"/>
    <mergeCell ref="H479:I479"/>
    <mergeCell ref="J479:K479"/>
    <mergeCell ref="B480:E480"/>
    <mergeCell ref="F480:G480"/>
    <mergeCell ref="H480:I480"/>
    <mergeCell ref="J480:K480"/>
    <mergeCell ref="A475:L475"/>
    <mergeCell ref="B476:E476"/>
    <mergeCell ref="F476:G476"/>
    <mergeCell ref="H476:I476"/>
    <mergeCell ref="J476:K476"/>
    <mergeCell ref="B477:E477"/>
    <mergeCell ref="F477:G477"/>
    <mergeCell ref="H477:I477"/>
    <mergeCell ref="J477:K477"/>
    <mergeCell ref="B473:E473"/>
    <mergeCell ref="F473:G473"/>
    <mergeCell ref="H473:I473"/>
    <mergeCell ref="J473:K473"/>
    <mergeCell ref="B474:E474"/>
    <mergeCell ref="F474:G474"/>
    <mergeCell ref="H474:I474"/>
    <mergeCell ref="J474:K474"/>
    <mergeCell ref="B471:E471"/>
    <mergeCell ref="F471:G471"/>
    <mergeCell ref="H471:I471"/>
    <mergeCell ref="J471:K471"/>
    <mergeCell ref="B472:E472"/>
    <mergeCell ref="F472:G472"/>
    <mergeCell ref="H472:I472"/>
    <mergeCell ref="J472:K472"/>
    <mergeCell ref="B469:E469"/>
    <mergeCell ref="F469:G469"/>
    <mergeCell ref="H469:I469"/>
    <mergeCell ref="J469:K469"/>
    <mergeCell ref="B470:E470"/>
    <mergeCell ref="F470:G470"/>
    <mergeCell ref="H470:I470"/>
    <mergeCell ref="J470:K470"/>
    <mergeCell ref="B467:E467"/>
    <mergeCell ref="F467:G467"/>
    <mergeCell ref="H467:I467"/>
    <mergeCell ref="J467:K467"/>
    <mergeCell ref="B468:E468"/>
    <mergeCell ref="F468:G468"/>
    <mergeCell ref="H468:I468"/>
    <mergeCell ref="J468:K468"/>
    <mergeCell ref="B465:E465"/>
    <mergeCell ref="F465:G465"/>
    <mergeCell ref="H465:I465"/>
    <mergeCell ref="J465:K465"/>
    <mergeCell ref="B466:E466"/>
    <mergeCell ref="F466:G466"/>
    <mergeCell ref="H466:I466"/>
    <mergeCell ref="J466:K466"/>
    <mergeCell ref="B463:E463"/>
    <mergeCell ref="F463:G463"/>
    <mergeCell ref="H463:I463"/>
    <mergeCell ref="J463:K463"/>
    <mergeCell ref="B464:E464"/>
    <mergeCell ref="F464:G464"/>
    <mergeCell ref="H464:I464"/>
    <mergeCell ref="J464:K464"/>
    <mergeCell ref="B461:E461"/>
    <mergeCell ref="F461:G461"/>
    <mergeCell ref="H461:I461"/>
    <mergeCell ref="J461:K461"/>
    <mergeCell ref="B462:E462"/>
    <mergeCell ref="F462:G462"/>
    <mergeCell ref="H462:I462"/>
    <mergeCell ref="J462:K462"/>
    <mergeCell ref="B459:E459"/>
    <mergeCell ref="F459:G459"/>
    <mergeCell ref="H459:I459"/>
    <mergeCell ref="J459:K459"/>
    <mergeCell ref="B460:E460"/>
    <mergeCell ref="F460:G460"/>
    <mergeCell ref="H460:I460"/>
    <mergeCell ref="J460:K460"/>
    <mergeCell ref="B457:E457"/>
    <mergeCell ref="F457:G457"/>
    <mergeCell ref="H457:I457"/>
    <mergeCell ref="J457:K457"/>
    <mergeCell ref="B458:E458"/>
    <mergeCell ref="F458:G458"/>
    <mergeCell ref="H458:I458"/>
    <mergeCell ref="J458:K458"/>
    <mergeCell ref="B455:E455"/>
    <mergeCell ref="F455:G455"/>
    <mergeCell ref="H455:I455"/>
    <mergeCell ref="J455:K455"/>
    <mergeCell ref="B456:E456"/>
    <mergeCell ref="F456:G456"/>
    <mergeCell ref="H456:I456"/>
    <mergeCell ref="J456:K456"/>
    <mergeCell ref="B453:E453"/>
    <mergeCell ref="F453:G453"/>
    <mergeCell ref="H453:I453"/>
    <mergeCell ref="J453:K453"/>
    <mergeCell ref="B454:E454"/>
    <mergeCell ref="F454:G454"/>
    <mergeCell ref="H454:I454"/>
    <mergeCell ref="J454:K454"/>
    <mergeCell ref="B451:E451"/>
    <mergeCell ref="F451:G451"/>
    <mergeCell ref="H451:I451"/>
    <mergeCell ref="J451:K451"/>
    <mergeCell ref="B452:E452"/>
    <mergeCell ref="F452:G452"/>
    <mergeCell ref="H452:I452"/>
    <mergeCell ref="J452:K452"/>
    <mergeCell ref="B449:E449"/>
    <mergeCell ref="F449:G449"/>
    <mergeCell ref="H449:I449"/>
    <mergeCell ref="J449:K449"/>
    <mergeCell ref="B450:E450"/>
    <mergeCell ref="F450:G450"/>
    <mergeCell ref="H450:I450"/>
    <mergeCell ref="J450:K450"/>
    <mergeCell ref="B447:E447"/>
    <mergeCell ref="F447:G447"/>
    <mergeCell ref="H447:I447"/>
    <mergeCell ref="J447:K447"/>
    <mergeCell ref="B448:E448"/>
    <mergeCell ref="F448:G448"/>
    <mergeCell ref="H448:I448"/>
    <mergeCell ref="J448:K448"/>
    <mergeCell ref="B445:E445"/>
    <mergeCell ref="F445:G445"/>
    <mergeCell ref="H445:I445"/>
    <mergeCell ref="J445:K445"/>
    <mergeCell ref="B446:E446"/>
    <mergeCell ref="F446:G446"/>
    <mergeCell ref="H446:I446"/>
    <mergeCell ref="J446:K446"/>
    <mergeCell ref="B443:E443"/>
    <mergeCell ref="F443:G443"/>
    <mergeCell ref="H443:I443"/>
    <mergeCell ref="J443:K443"/>
    <mergeCell ref="B444:E444"/>
    <mergeCell ref="F444:G444"/>
    <mergeCell ref="H444:I444"/>
    <mergeCell ref="J444:K444"/>
    <mergeCell ref="B441:E441"/>
    <mergeCell ref="F441:G441"/>
    <mergeCell ref="H441:I441"/>
    <mergeCell ref="J441:K441"/>
    <mergeCell ref="B442:E442"/>
    <mergeCell ref="F442:G442"/>
    <mergeCell ref="H442:I442"/>
    <mergeCell ref="J442:K442"/>
    <mergeCell ref="B438:E438"/>
    <mergeCell ref="F438:G438"/>
    <mergeCell ref="H438:I438"/>
    <mergeCell ref="J438:K438"/>
    <mergeCell ref="A439:L439"/>
    <mergeCell ref="B440:E440"/>
    <mergeCell ref="F440:G440"/>
    <mergeCell ref="H440:I440"/>
    <mergeCell ref="J440:K440"/>
    <mergeCell ref="B436:E436"/>
    <mergeCell ref="F436:G436"/>
    <mergeCell ref="H436:I436"/>
    <mergeCell ref="J436:K436"/>
    <mergeCell ref="B437:E437"/>
    <mergeCell ref="F437:G437"/>
    <mergeCell ref="H437:I437"/>
    <mergeCell ref="J437:K437"/>
    <mergeCell ref="B434:E434"/>
    <mergeCell ref="F434:G434"/>
    <mergeCell ref="H434:I434"/>
    <mergeCell ref="J434:K434"/>
    <mergeCell ref="B435:E435"/>
    <mergeCell ref="F435:G435"/>
    <mergeCell ref="H435:I435"/>
    <mergeCell ref="J435:K435"/>
    <mergeCell ref="B432:E432"/>
    <mergeCell ref="F432:G432"/>
    <mergeCell ref="H432:I432"/>
    <mergeCell ref="J432:K432"/>
    <mergeCell ref="B433:E433"/>
    <mergeCell ref="F433:G433"/>
    <mergeCell ref="H433:I433"/>
    <mergeCell ref="J433:K433"/>
    <mergeCell ref="B430:E430"/>
    <mergeCell ref="F430:G430"/>
    <mergeCell ref="H430:I430"/>
    <mergeCell ref="J430:K430"/>
    <mergeCell ref="B431:E431"/>
    <mergeCell ref="F431:G431"/>
    <mergeCell ref="H431:I431"/>
    <mergeCell ref="J431:K431"/>
    <mergeCell ref="B428:E428"/>
    <mergeCell ref="F428:G428"/>
    <mergeCell ref="H428:I428"/>
    <mergeCell ref="J428:K428"/>
    <mergeCell ref="B429:E429"/>
    <mergeCell ref="F429:G429"/>
    <mergeCell ref="H429:I429"/>
    <mergeCell ref="J429:K429"/>
    <mergeCell ref="B426:E426"/>
    <mergeCell ref="F426:G426"/>
    <mergeCell ref="H426:I426"/>
    <mergeCell ref="J426:K426"/>
    <mergeCell ref="B427:E427"/>
    <mergeCell ref="F427:G427"/>
    <mergeCell ref="H427:I427"/>
    <mergeCell ref="J427:K427"/>
    <mergeCell ref="B424:E424"/>
    <mergeCell ref="F424:G424"/>
    <mergeCell ref="H424:I424"/>
    <mergeCell ref="J424:K424"/>
    <mergeCell ref="B425:E425"/>
    <mergeCell ref="F425:G425"/>
    <mergeCell ref="H425:I425"/>
    <mergeCell ref="J425:K425"/>
    <mergeCell ref="B422:E422"/>
    <mergeCell ref="F422:G422"/>
    <mergeCell ref="H422:I422"/>
    <mergeCell ref="J422:K422"/>
    <mergeCell ref="B423:E423"/>
    <mergeCell ref="F423:G423"/>
    <mergeCell ref="H423:I423"/>
    <mergeCell ref="J423:K423"/>
    <mergeCell ref="B420:E420"/>
    <mergeCell ref="F420:G420"/>
    <mergeCell ref="H420:I420"/>
    <mergeCell ref="J420:K420"/>
    <mergeCell ref="B421:E421"/>
    <mergeCell ref="F421:G421"/>
    <mergeCell ref="H421:I421"/>
    <mergeCell ref="J421:K421"/>
    <mergeCell ref="B418:E418"/>
    <mergeCell ref="F418:G418"/>
    <mergeCell ref="H418:I418"/>
    <mergeCell ref="J418:K418"/>
    <mergeCell ref="B419:E419"/>
    <mergeCell ref="F419:G419"/>
    <mergeCell ref="H419:I419"/>
    <mergeCell ref="J419:K419"/>
    <mergeCell ref="B416:E416"/>
    <mergeCell ref="F416:G416"/>
    <mergeCell ref="H416:I416"/>
    <mergeCell ref="J416:K416"/>
    <mergeCell ref="B417:E417"/>
    <mergeCell ref="F417:G417"/>
    <mergeCell ref="H417:I417"/>
    <mergeCell ref="J417:K417"/>
    <mergeCell ref="B414:E414"/>
    <mergeCell ref="F414:G414"/>
    <mergeCell ref="H414:I414"/>
    <mergeCell ref="J414:K414"/>
    <mergeCell ref="B415:E415"/>
    <mergeCell ref="F415:G415"/>
    <mergeCell ref="H415:I415"/>
    <mergeCell ref="J415:K415"/>
    <mergeCell ref="B411:E411"/>
    <mergeCell ref="F411:G411"/>
    <mergeCell ref="H411:I411"/>
    <mergeCell ref="J411:K411"/>
    <mergeCell ref="A412:L412"/>
    <mergeCell ref="B413:E413"/>
    <mergeCell ref="F413:G413"/>
    <mergeCell ref="H413:I413"/>
    <mergeCell ref="J413:K413"/>
    <mergeCell ref="B409:E409"/>
    <mergeCell ref="F409:G409"/>
    <mergeCell ref="H409:I409"/>
    <mergeCell ref="J409:K409"/>
    <mergeCell ref="B410:E410"/>
    <mergeCell ref="F410:G410"/>
    <mergeCell ref="H410:I410"/>
    <mergeCell ref="J410:K410"/>
    <mergeCell ref="B407:E407"/>
    <mergeCell ref="F407:G407"/>
    <mergeCell ref="H407:I407"/>
    <mergeCell ref="J407:K407"/>
    <mergeCell ref="B408:E408"/>
    <mergeCell ref="F408:G408"/>
    <mergeCell ref="H408:I408"/>
    <mergeCell ref="J408:K408"/>
    <mergeCell ref="B405:E405"/>
    <mergeCell ref="F405:G405"/>
    <mergeCell ref="H405:I405"/>
    <mergeCell ref="J405:K405"/>
    <mergeCell ref="B406:E406"/>
    <mergeCell ref="F406:G406"/>
    <mergeCell ref="H406:I406"/>
    <mergeCell ref="J406:K406"/>
    <mergeCell ref="B403:E403"/>
    <mergeCell ref="F403:G403"/>
    <mergeCell ref="H403:I403"/>
    <mergeCell ref="J403:K403"/>
    <mergeCell ref="B404:E404"/>
    <mergeCell ref="F404:G404"/>
    <mergeCell ref="H404:I404"/>
    <mergeCell ref="J404:K404"/>
    <mergeCell ref="B401:E401"/>
    <mergeCell ref="F401:G401"/>
    <mergeCell ref="H401:I401"/>
    <mergeCell ref="J401:K401"/>
    <mergeCell ref="B402:E402"/>
    <mergeCell ref="F402:G402"/>
    <mergeCell ref="H402:I402"/>
    <mergeCell ref="J402:K402"/>
    <mergeCell ref="B399:E399"/>
    <mergeCell ref="F399:G399"/>
    <mergeCell ref="H399:I399"/>
    <mergeCell ref="J399:K399"/>
    <mergeCell ref="B400:E400"/>
    <mergeCell ref="F400:G400"/>
    <mergeCell ref="H400:I400"/>
    <mergeCell ref="J400:K400"/>
    <mergeCell ref="B397:E397"/>
    <mergeCell ref="F397:G397"/>
    <mergeCell ref="H397:I397"/>
    <mergeCell ref="J397:K397"/>
    <mergeCell ref="B398:E398"/>
    <mergeCell ref="F398:G398"/>
    <mergeCell ref="H398:I398"/>
    <mergeCell ref="J398:K398"/>
    <mergeCell ref="B395:E395"/>
    <mergeCell ref="F395:G395"/>
    <mergeCell ref="H395:I395"/>
    <mergeCell ref="J395:K395"/>
    <mergeCell ref="B396:E396"/>
    <mergeCell ref="F396:G396"/>
    <mergeCell ref="H396:I396"/>
    <mergeCell ref="J396:K396"/>
    <mergeCell ref="B393:E393"/>
    <mergeCell ref="F393:G393"/>
    <mergeCell ref="H393:I393"/>
    <mergeCell ref="J393:K393"/>
    <mergeCell ref="B394:E394"/>
    <mergeCell ref="F394:G394"/>
    <mergeCell ref="H394:I394"/>
    <mergeCell ref="J394:K394"/>
    <mergeCell ref="B391:E391"/>
    <mergeCell ref="F391:G391"/>
    <mergeCell ref="H391:I391"/>
    <mergeCell ref="J391:K391"/>
    <mergeCell ref="B392:E392"/>
    <mergeCell ref="F392:G392"/>
    <mergeCell ref="H392:I392"/>
    <mergeCell ref="J392:K392"/>
    <mergeCell ref="B389:E389"/>
    <mergeCell ref="F389:G389"/>
    <mergeCell ref="H389:I389"/>
    <mergeCell ref="J389:K389"/>
    <mergeCell ref="B390:E390"/>
    <mergeCell ref="F390:G390"/>
    <mergeCell ref="H390:I390"/>
    <mergeCell ref="J390:K390"/>
    <mergeCell ref="B387:E387"/>
    <mergeCell ref="F387:G387"/>
    <mergeCell ref="H387:I387"/>
    <mergeCell ref="J387:K387"/>
    <mergeCell ref="B388:E388"/>
    <mergeCell ref="F388:G388"/>
    <mergeCell ref="H388:I388"/>
    <mergeCell ref="J388:K388"/>
    <mergeCell ref="B385:E385"/>
    <mergeCell ref="F385:G385"/>
    <mergeCell ref="H385:I385"/>
    <mergeCell ref="J385:K385"/>
    <mergeCell ref="B386:E386"/>
    <mergeCell ref="F386:G386"/>
    <mergeCell ref="H386:I386"/>
    <mergeCell ref="J386:K386"/>
    <mergeCell ref="B383:E383"/>
    <mergeCell ref="F383:G383"/>
    <mergeCell ref="H383:I383"/>
    <mergeCell ref="J383:K383"/>
    <mergeCell ref="B384:E384"/>
    <mergeCell ref="F384:G384"/>
    <mergeCell ref="H384:I384"/>
    <mergeCell ref="J384:K384"/>
    <mergeCell ref="B381:E381"/>
    <mergeCell ref="F381:G381"/>
    <mergeCell ref="H381:I381"/>
    <mergeCell ref="J381:K381"/>
    <mergeCell ref="B382:E382"/>
    <mergeCell ref="F382:G382"/>
    <mergeCell ref="H382:I382"/>
    <mergeCell ref="J382:K382"/>
    <mergeCell ref="B378:E378"/>
    <mergeCell ref="F378:G378"/>
    <mergeCell ref="H378:I378"/>
    <mergeCell ref="J378:K378"/>
    <mergeCell ref="B379:L379"/>
    <mergeCell ref="B380:E380"/>
    <mergeCell ref="F380:G380"/>
    <mergeCell ref="H380:I380"/>
    <mergeCell ref="J380:K380"/>
    <mergeCell ref="B375:E375"/>
    <mergeCell ref="F375:G375"/>
    <mergeCell ref="H375:I375"/>
    <mergeCell ref="J375:K375"/>
    <mergeCell ref="A376:L376"/>
    <mergeCell ref="B377:E377"/>
    <mergeCell ref="F377:G377"/>
    <mergeCell ref="H377:I377"/>
    <mergeCell ref="J377:K377"/>
    <mergeCell ref="B373:E373"/>
    <mergeCell ref="F373:G373"/>
    <mergeCell ref="H373:I373"/>
    <mergeCell ref="J373:K373"/>
    <mergeCell ref="B374:E374"/>
    <mergeCell ref="F374:G374"/>
    <mergeCell ref="H374:I374"/>
    <mergeCell ref="J374:K374"/>
    <mergeCell ref="B371:E371"/>
    <mergeCell ref="F371:G371"/>
    <mergeCell ref="H371:I371"/>
    <mergeCell ref="J371:K371"/>
    <mergeCell ref="B372:E372"/>
    <mergeCell ref="F372:G372"/>
    <mergeCell ref="H372:I372"/>
    <mergeCell ref="J372:K372"/>
    <mergeCell ref="B369:E369"/>
    <mergeCell ref="F369:G369"/>
    <mergeCell ref="H369:I369"/>
    <mergeCell ref="J369:K369"/>
    <mergeCell ref="B370:E370"/>
    <mergeCell ref="F370:G370"/>
    <mergeCell ref="H370:I370"/>
    <mergeCell ref="J370:K370"/>
    <mergeCell ref="B367:E367"/>
    <mergeCell ref="F367:G367"/>
    <mergeCell ref="H367:I367"/>
    <mergeCell ref="J367:K367"/>
    <mergeCell ref="B368:E368"/>
    <mergeCell ref="F368:G368"/>
    <mergeCell ref="H368:I368"/>
    <mergeCell ref="J368:K368"/>
    <mergeCell ref="B365:E365"/>
    <mergeCell ref="F365:G365"/>
    <mergeCell ref="H365:I365"/>
    <mergeCell ref="J365:K365"/>
    <mergeCell ref="B366:E366"/>
    <mergeCell ref="F366:G366"/>
    <mergeCell ref="H366:I366"/>
    <mergeCell ref="J366:K366"/>
    <mergeCell ref="B363:E363"/>
    <mergeCell ref="F363:G363"/>
    <mergeCell ref="H363:I363"/>
    <mergeCell ref="J363:K363"/>
    <mergeCell ref="B364:E364"/>
    <mergeCell ref="F364:G364"/>
    <mergeCell ref="H364:I364"/>
    <mergeCell ref="J364:K364"/>
    <mergeCell ref="B361:E361"/>
    <mergeCell ref="F361:G361"/>
    <mergeCell ref="H361:I361"/>
    <mergeCell ref="J361:K361"/>
    <mergeCell ref="B362:E362"/>
    <mergeCell ref="F362:G362"/>
    <mergeCell ref="H362:I362"/>
    <mergeCell ref="J362:K362"/>
    <mergeCell ref="B359:E359"/>
    <mergeCell ref="F359:G359"/>
    <mergeCell ref="H359:I359"/>
    <mergeCell ref="J359:K359"/>
    <mergeCell ref="B360:E360"/>
    <mergeCell ref="F360:G360"/>
    <mergeCell ref="H360:I360"/>
    <mergeCell ref="J360:K360"/>
    <mergeCell ref="B357:E357"/>
    <mergeCell ref="F357:G357"/>
    <mergeCell ref="H357:I357"/>
    <mergeCell ref="J357:K357"/>
    <mergeCell ref="B358:E358"/>
    <mergeCell ref="F358:G358"/>
    <mergeCell ref="H358:I358"/>
    <mergeCell ref="J358:K358"/>
    <mergeCell ref="B355:E355"/>
    <mergeCell ref="F355:G355"/>
    <mergeCell ref="H355:I355"/>
    <mergeCell ref="J355:K355"/>
    <mergeCell ref="B356:E356"/>
    <mergeCell ref="F356:G356"/>
    <mergeCell ref="H356:I356"/>
    <mergeCell ref="J356:K356"/>
    <mergeCell ref="B353:E353"/>
    <mergeCell ref="F353:G353"/>
    <mergeCell ref="H353:I353"/>
    <mergeCell ref="J353:K353"/>
    <mergeCell ref="B354:E354"/>
    <mergeCell ref="F354:G354"/>
    <mergeCell ref="H354:I354"/>
    <mergeCell ref="J354:K354"/>
    <mergeCell ref="B351:E351"/>
    <mergeCell ref="F351:G351"/>
    <mergeCell ref="H351:I351"/>
    <mergeCell ref="J351:K351"/>
    <mergeCell ref="B352:E352"/>
    <mergeCell ref="F352:G352"/>
    <mergeCell ref="H352:I352"/>
    <mergeCell ref="J352:K352"/>
    <mergeCell ref="B349:E349"/>
    <mergeCell ref="F349:G349"/>
    <mergeCell ref="H349:I349"/>
    <mergeCell ref="J349:K349"/>
    <mergeCell ref="B350:E350"/>
    <mergeCell ref="F350:G350"/>
    <mergeCell ref="H350:I350"/>
    <mergeCell ref="J350:K350"/>
    <mergeCell ref="B347:E347"/>
    <mergeCell ref="F347:G347"/>
    <mergeCell ref="H347:I347"/>
    <mergeCell ref="J347:K347"/>
    <mergeCell ref="B348:E348"/>
    <mergeCell ref="F348:G348"/>
    <mergeCell ref="H348:I348"/>
    <mergeCell ref="J348:K348"/>
    <mergeCell ref="B345:E345"/>
    <mergeCell ref="F345:G345"/>
    <mergeCell ref="H345:I345"/>
    <mergeCell ref="J345:K345"/>
    <mergeCell ref="B346:E346"/>
    <mergeCell ref="F346:G346"/>
    <mergeCell ref="H346:I346"/>
    <mergeCell ref="J346:K346"/>
    <mergeCell ref="B343:E343"/>
    <mergeCell ref="F343:G343"/>
    <mergeCell ref="H343:I343"/>
    <mergeCell ref="J343:K343"/>
    <mergeCell ref="B344:E344"/>
    <mergeCell ref="F344:G344"/>
    <mergeCell ref="H344:I344"/>
    <mergeCell ref="J344:K344"/>
    <mergeCell ref="B341:E341"/>
    <mergeCell ref="F341:G341"/>
    <mergeCell ref="H341:I341"/>
    <mergeCell ref="J341:K341"/>
    <mergeCell ref="B342:E342"/>
    <mergeCell ref="F342:G342"/>
    <mergeCell ref="H342:I342"/>
    <mergeCell ref="J342:K342"/>
    <mergeCell ref="B339:E339"/>
    <mergeCell ref="F339:G339"/>
    <mergeCell ref="H339:I339"/>
    <mergeCell ref="J339:K339"/>
    <mergeCell ref="B340:E340"/>
    <mergeCell ref="F340:G340"/>
    <mergeCell ref="H340:I340"/>
    <mergeCell ref="J340:K340"/>
    <mergeCell ref="B337:E337"/>
    <mergeCell ref="F337:G337"/>
    <mergeCell ref="H337:I337"/>
    <mergeCell ref="J337:K337"/>
    <mergeCell ref="B338:E338"/>
    <mergeCell ref="F338:G338"/>
    <mergeCell ref="H338:I338"/>
    <mergeCell ref="J338:K338"/>
    <mergeCell ref="B335:E335"/>
    <mergeCell ref="F335:G335"/>
    <mergeCell ref="H335:I335"/>
    <mergeCell ref="J335:K335"/>
    <mergeCell ref="B336:E336"/>
    <mergeCell ref="F336:G336"/>
    <mergeCell ref="H336:I336"/>
    <mergeCell ref="J336:K336"/>
    <mergeCell ref="B333:E333"/>
    <mergeCell ref="F333:G333"/>
    <mergeCell ref="H333:I333"/>
    <mergeCell ref="J333:K333"/>
    <mergeCell ref="B334:E334"/>
    <mergeCell ref="F334:G334"/>
    <mergeCell ref="H334:I334"/>
    <mergeCell ref="J334:K334"/>
    <mergeCell ref="B331:E331"/>
    <mergeCell ref="F331:G331"/>
    <mergeCell ref="H331:I331"/>
    <mergeCell ref="J331:K331"/>
    <mergeCell ref="B332:E332"/>
    <mergeCell ref="F332:G332"/>
    <mergeCell ref="H332:I332"/>
    <mergeCell ref="J332:K332"/>
    <mergeCell ref="B329:E329"/>
    <mergeCell ref="F329:G329"/>
    <mergeCell ref="H329:I329"/>
    <mergeCell ref="J329:K329"/>
    <mergeCell ref="B330:E330"/>
    <mergeCell ref="F330:G330"/>
    <mergeCell ref="H330:I330"/>
    <mergeCell ref="J330:K330"/>
    <mergeCell ref="B327:E327"/>
    <mergeCell ref="F327:G327"/>
    <mergeCell ref="H327:I327"/>
    <mergeCell ref="J327:K327"/>
    <mergeCell ref="B328:E328"/>
    <mergeCell ref="F328:G328"/>
    <mergeCell ref="H328:I328"/>
    <mergeCell ref="J328:K328"/>
    <mergeCell ref="B325:E325"/>
    <mergeCell ref="F325:G325"/>
    <mergeCell ref="H325:I325"/>
    <mergeCell ref="J325:K325"/>
    <mergeCell ref="B326:E326"/>
    <mergeCell ref="F326:G326"/>
    <mergeCell ref="H326:I326"/>
    <mergeCell ref="J326:K326"/>
    <mergeCell ref="B323:E323"/>
    <mergeCell ref="F323:G323"/>
    <mergeCell ref="H323:I323"/>
    <mergeCell ref="J323:K323"/>
    <mergeCell ref="B324:E324"/>
    <mergeCell ref="F324:G324"/>
    <mergeCell ref="H324:I324"/>
    <mergeCell ref="J324:K324"/>
    <mergeCell ref="B321:E321"/>
    <mergeCell ref="F321:G321"/>
    <mergeCell ref="H321:I321"/>
    <mergeCell ref="J321:K321"/>
    <mergeCell ref="B322:E322"/>
    <mergeCell ref="F322:G322"/>
    <mergeCell ref="H322:I322"/>
    <mergeCell ref="J322:K322"/>
    <mergeCell ref="B319:E319"/>
    <mergeCell ref="F319:G319"/>
    <mergeCell ref="H319:I319"/>
    <mergeCell ref="J319:K319"/>
    <mergeCell ref="B320:E320"/>
    <mergeCell ref="F320:G320"/>
    <mergeCell ref="H320:I320"/>
    <mergeCell ref="J320:K320"/>
    <mergeCell ref="B317:E317"/>
    <mergeCell ref="F317:G317"/>
    <mergeCell ref="H317:I317"/>
    <mergeCell ref="J317:K317"/>
    <mergeCell ref="B318:E318"/>
    <mergeCell ref="F318:G318"/>
    <mergeCell ref="H318:I318"/>
    <mergeCell ref="J318:K318"/>
    <mergeCell ref="B315:E315"/>
    <mergeCell ref="F315:G315"/>
    <mergeCell ref="H315:I315"/>
    <mergeCell ref="J315:K315"/>
    <mergeCell ref="B316:E316"/>
    <mergeCell ref="F316:G316"/>
    <mergeCell ref="H316:I316"/>
    <mergeCell ref="J316:K316"/>
    <mergeCell ref="B313:E313"/>
    <mergeCell ref="F313:G313"/>
    <mergeCell ref="H313:I313"/>
    <mergeCell ref="J313:K313"/>
    <mergeCell ref="B314:E314"/>
    <mergeCell ref="F314:G314"/>
    <mergeCell ref="H314:I314"/>
    <mergeCell ref="J314:K314"/>
    <mergeCell ref="B311:E311"/>
    <mergeCell ref="F311:G311"/>
    <mergeCell ref="H311:I311"/>
    <mergeCell ref="J311:K311"/>
    <mergeCell ref="B312:E312"/>
    <mergeCell ref="F312:G312"/>
    <mergeCell ref="H312:I312"/>
    <mergeCell ref="J312:K312"/>
    <mergeCell ref="B308:E308"/>
    <mergeCell ref="F308:G308"/>
    <mergeCell ref="H308:I308"/>
    <mergeCell ref="J308:K308"/>
    <mergeCell ref="A309:L309"/>
    <mergeCell ref="B310:E310"/>
    <mergeCell ref="F310:G310"/>
    <mergeCell ref="H310:I310"/>
    <mergeCell ref="J310:K310"/>
    <mergeCell ref="B306:E306"/>
    <mergeCell ref="F306:G306"/>
    <mergeCell ref="H306:I306"/>
    <mergeCell ref="J306:K306"/>
    <mergeCell ref="B307:E307"/>
    <mergeCell ref="F307:G307"/>
    <mergeCell ref="H307:I307"/>
    <mergeCell ref="J307:K307"/>
    <mergeCell ref="B304:E304"/>
    <mergeCell ref="F304:G304"/>
    <mergeCell ref="H304:I304"/>
    <mergeCell ref="J304:K304"/>
    <mergeCell ref="B305:E305"/>
    <mergeCell ref="F305:G305"/>
    <mergeCell ref="H305:I305"/>
    <mergeCell ref="J305:K305"/>
    <mergeCell ref="B302:E302"/>
    <mergeCell ref="F302:G302"/>
    <mergeCell ref="H302:I302"/>
    <mergeCell ref="J302:K302"/>
    <mergeCell ref="B303:E303"/>
    <mergeCell ref="F303:G303"/>
    <mergeCell ref="H303:I303"/>
    <mergeCell ref="J303:K303"/>
    <mergeCell ref="B300:E300"/>
    <mergeCell ref="F300:G300"/>
    <mergeCell ref="H300:I300"/>
    <mergeCell ref="J300:K300"/>
    <mergeCell ref="B301:E301"/>
    <mergeCell ref="F301:G301"/>
    <mergeCell ref="H301:I301"/>
    <mergeCell ref="J301:K301"/>
    <mergeCell ref="A297:L297"/>
    <mergeCell ref="B298:E298"/>
    <mergeCell ref="F298:G298"/>
    <mergeCell ref="H298:I298"/>
    <mergeCell ref="J298:K298"/>
    <mergeCell ref="B299:E299"/>
    <mergeCell ref="F299:G299"/>
    <mergeCell ref="H299:I299"/>
    <mergeCell ref="J299:K299"/>
    <mergeCell ref="B293:E293"/>
    <mergeCell ref="F293:G293"/>
    <mergeCell ref="H293:I293"/>
    <mergeCell ref="J293:K293"/>
    <mergeCell ref="A294:L294"/>
    <mergeCell ref="B295:E295"/>
    <mergeCell ref="F295:G295"/>
    <mergeCell ref="H295:I295"/>
    <mergeCell ref="J295:K295"/>
    <mergeCell ref="B291:E291"/>
    <mergeCell ref="F291:G291"/>
    <mergeCell ref="H291:I291"/>
    <mergeCell ref="J291:K291"/>
    <mergeCell ref="B292:E292"/>
    <mergeCell ref="F292:G292"/>
    <mergeCell ref="H292:I292"/>
    <mergeCell ref="J292:K292"/>
    <mergeCell ref="B289:E289"/>
    <mergeCell ref="F289:G289"/>
    <mergeCell ref="H289:I289"/>
    <mergeCell ref="J289:K289"/>
    <mergeCell ref="B290:E290"/>
    <mergeCell ref="F290:G290"/>
    <mergeCell ref="H290:I290"/>
    <mergeCell ref="J290:K290"/>
    <mergeCell ref="B287:E287"/>
    <mergeCell ref="F287:G287"/>
    <mergeCell ref="H287:I287"/>
    <mergeCell ref="J287:K287"/>
    <mergeCell ref="B288:E288"/>
    <mergeCell ref="F288:G288"/>
    <mergeCell ref="H288:I288"/>
    <mergeCell ref="J288:K288"/>
    <mergeCell ref="B285:E285"/>
    <mergeCell ref="F285:G285"/>
    <mergeCell ref="H285:I285"/>
    <mergeCell ref="J285:K285"/>
    <mergeCell ref="B286:E286"/>
    <mergeCell ref="F286:G286"/>
    <mergeCell ref="H286:I286"/>
    <mergeCell ref="J286:K286"/>
    <mergeCell ref="B283:E283"/>
    <mergeCell ref="F283:G283"/>
    <mergeCell ref="H283:I283"/>
    <mergeCell ref="J283:K283"/>
    <mergeCell ref="B284:E284"/>
    <mergeCell ref="F284:G284"/>
    <mergeCell ref="H284:I284"/>
    <mergeCell ref="J284:K284"/>
    <mergeCell ref="B281:E281"/>
    <mergeCell ref="F281:G281"/>
    <mergeCell ref="H281:I281"/>
    <mergeCell ref="J281:K281"/>
    <mergeCell ref="B282:E282"/>
    <mergeCell ref="F282:G282"/>
    <mergeCell ref="H282:I282"/>
    <mergeCell ref="J282:K282"/>
    <mergeCell ref="B279:E279"/>
    <mergeCell ref="F279:G279"/>
    <mergeCell ref="H279:I279"/>
    <mergeCell ref="J279:K279"/>
    <mergeCell ref="B280:E280"/>
    <mergeCell ref="F280:G280"/>
    <mergeCell ref="H280:I280"/>
    <mergeCell ref="J280:K280"/>
    <mergeCell ref="B277:E277"/>
    <mergeCell ref="F277:G277"/>
    <mergeCell ref="H277:I277"/>
    <mergeCell ref="J277:K277"/>
    <mergeCell ref="B278:E278"/>
    <mergeCell ref="F278:G278"/>
    <mergeCell ref="H278:I278"/>
    <mergeCell ref="J278:K278"/>
    <mergeCell ref="B275:E275"/>
    <mergeCell ref="F275:G275"/>
    <mergeCell ref="H275:I275"/>
    <mergeCell ref="J275:K275"/>
    <mergeCell ref="B276:E276"/>
    <mergeCell ref="F276:G276"/>
    <mergeCell ref="H276:I276"/>
    <mergeCell ref="J276:K276"/>
    <mergeCell ref="B273:E273"/>
    <mergeCell ref="F273:G273"/>
    <mergeCell ref="H273:I273"/>
    <mergeCell ref="J273:K273"/>
    <mergeCell ref="B274:E274"/>
    <mergeCell ref="F274:G274"/>
    <mergeCell ref="H274:I274"/>
    <mergeCell ref="J274:K274"/>
    <mergeCell ref="A270:L270"/>
    <mergeCell ref="A271:L271"/>
    <mergeCell ref="B272:E272"/>
    <mergeCell ref="F272:G272"/>
    <mergeCell ref="H272:I272"/>
    <mergeCell ref="J272:K272"/>
    <mergeCell ref="B268:E268"/>
    <mergeCell ref="F268:G268"/>
    <mergeCell ref="H268:I268"/>
    <mergeCell ref="J268:K268"/>
    <mergeCell ref="B269:E269"/>
    <mergeCell ref="F269:G269"/>
    <mergeCell ref="H269:I269"/>
    <mergeCell ref="J269:K269"/>
    <mergeCell ref="B266:E266"/>
    <mergeCell ref="F266:G266"/>
    <mergeCell ref="H266:I266"/>
    <mergeCell ref="J266:K266"/>
    <mergeCell ref="B267:E267"/>
    <mergeCell ref="F267:G267"/>
    <mergeCell ref="H267:I267"/>
    <mergeCell ref="J267:K267"/>
    <mergeCell ref="B264:E264"/>
    <mergeCell ref="F264:G264"/>
    <mergeCell ref="H264:I264"/>
    <mergeCell ref="J264:K264"/>
    <mergeCell ref="B265:E265"/>
    <mergeCell ref="F265:G265"/>
    <mergeCell ref="H265:I265"/>
    <mergeCell ref="J265:K265"/>
    <mergeCell ref="A261:L261"/>
    <mergeCell ref="A262:L262"/>
    <mergeCell ref="B263:E263"/>
    <mergeCell ref="F263:G263"/>
    <mergeCell ref="H263:I263"/>
    <mergeCell ref="J263:K263"/>
    <mergeCell ref="B259:E259"/>
    <mergeCell ref="F259:G259"/>
    <mergeCell ref="H259:I259"/>
    <mergeCell ref="J259:K259"/>
    <mergeCell ref="B260:E260"/>
    <mergeCell ref="F260:G260"/>
    <mergeCell ref="H260:I260"/>
    <mergeCell ref="J260:K260"/>
    <mergeCell ref="B257:E257"/>
    <mergeCell ref="F257:G257"/>
    <mergeCell ref="H257:I257"/>
    <mergeCell ref="J257:K257"/>
    <mergeCell ref="B258:E258"/>
    <mergeCell ref="F258:G258"/>
    <mergeCell ref="H258:I258"/>
    <mergeCell ref="J258:K258"/>
    <mergeCell ref="B255:E255"/>
    <mergeCell ref="F255:G255"/>
    <mergeCell ref="H255:I255"/>
    <mergeCell ref="J255:K255"/>
    <mergeCell ref="B256:E256"/>
    <mergeCell ref="F256:G256"/>
    <mergeCell ref="H256:I256"/>
    <mergeCell ref="J256:K256"/>
    <mergeCell ref="B253:E253"/>
    <mergeCell ref="F253:G253"/>
    <mergeCell ref="H253:I253"/>
    <mergeCell ref="J253:K253"/>
    <mergeCell ref="B254:E254"/>
    <mergeCell ref="F254:G254"/>
    <mergeCell ref="H254:I254"/>
    <mergeCell ref="J254:K254"/>
    <mergeCell ref="B251:E251"/>
    <mergeCell ref="F251:G251"/>
    <mergeCell ref="H251:I251"/>
    <mergeCell ref="J251:K251"/>
    <mergeCell ref="B252:E252"/>
    <mergeCell ref="F252:G252"/>
    <mergeCell ref="H252:I252"/>
    <mergeCell ref="J252:K252"/>
    <mergeCell ref="B249:E249"/>
    <mergeCell ref="F249:G249"/>
    <mergeCell ref="H249:I249"/>
    <mergeCell ref="J249:K249"/>
    <mergeCell ref="N249:O249"/>
    <mergeCell ref="B250:E250"/>
    <mergeCell ref="F250:G250"/>
    <mergeCell ref="H250:I250"/>
    <mergeCell ref="J250:K250"/>
    <mergeCell ref="B247:E247"/>
    <mergeCell ref="F247:G247"/>
    <mergeCell ref="H247:I247"/>
    <mergeCell ref="J247:K247"/>
    <mergeCell ref="N247:O247"/>
    <mergeCell ref="B248:E248"/>
    <mergeCell ref="F248:G248"/>
    <mergeCell ref="H248:I248"/>
    <mergeCell ref="J248:K248"/>
    <mergeCell ref="N248:O248"/>
    <mergeCell ref="B245:E245"/>
    <mergeCell ref="F245:G245"/>
    <mergeCell ref="H245:I245"/>
    <mergeCell ref="J245:K245"/>
    <mergeCell ref="N245:O245"/>
    <mergeCell ref="B246:E246"/>
    <mergeCell ref="F246:G246"/>
    <mergeCell ref="H246:I246"/>
    <mergeCell ref="J246:K246"/>
    <mergeCell ref="N246:O246"/>
    <mergeCell ref="B243:E243"/>
    <mergeCell ref="F243:G243"/>
    <mergeCell ref="H243:I243"/>
    <mergeCell ref="J243:K243"/>
    <mergeCell ref="N243:O243"/>
    <mergeCell ref="B244:E244"/>
    <mergeCell ref="F244:G244"/>
    <mergeCell ref="H244:I244"/>
    <mergeCell ref="J244:K244"/>
    <mergeCell ref="N244:O244"/>
    <mergeCell ref="N241:O241"/>
    <mergeCell ref="B242:E242"/>
    <mergeCell ref="F242:G242"/>
    <mergeCell ref="H242:I242"/>
    <mergeCell ref="J242:K242"/>
    <mergeCell ref="N242:O242"/>
    <mergeCell ref="B240:E240"/>
    <mergeCell ref="F240:G240"/>
    <mergeCell ref="H240:I240"/>
    <mergeCell ref="J240:K240"/>
    <mergeCell ref="B241:E241"/>
    <mergeCell ref="F241:G241"/>
    <mergeCell ref="H241:I241"/>
    <mergeCell ref="J241:K241"/>
    <mergeCell ref="B238:E238"/>
    <mergeCell ref="F238:G238"/>
    <mergeCell ref="H238:I238"/>
    <mergeCell ref="J238:K238"/>
    <mergeCell ref="N238:O238"/>
    <mergeCell ref="B239:E239"/>
    <mergeCell ref="F239:G239"/>
    <mergeCell ref="H239:I239"/>
    <mergeCell ref="J239:K239"/>
    <mergeCell ref="N239:O239"/>
    <mergeCell ref="B236:E236"/>
    <mergeCell ref="F236:G236"/>
    <mergeCell ref="H236:I236"/>
    <mergeCell ref="J236:K236"/>
    <mergeCell ref="N236:O236"/>
    <mergeCell ref="B237:E237"/>
    <mergeCell ref="F237:G237"/>
    <mergeCell ref="H237:I237"/>
    <mergeCell ref="J237:K237"/>
    <mergeCell ref="N237:O237"/>
    <mergeCell ref="N234:O234"/>
    <mergeCell ref="B235:E235"/>
    <mergeCell ref="F235:G235"/>
    <mergeCell ref="H235:I235"/>
    <mergeCell ref="J235:K235"/>
    <mergeCell ref="N235:O235"/>
    <mergeCell ref="B233:E233"/>
    <mergeCell ref="F233:G233"/>
    <mergeCell ref="H233:I233"/>
    <mergeCell ref="J233:K233"/>
    <mergeCell ref="B234:E234"/>
    <mergeCell ref="F234:G234"/>
    <mergeCell ref="H234:I234"/>
    <mergeCell ref="J234:K234"/>
    <mergeCell ref="A210:L210"/>
    <mergeCell ref="A211:D211"/>
    <mergeCell ref="F211:K211"/>
    <mergeCell ref="A220:L220"/>
    <mergeCell ref="A231:L231"/>
    <mergeCell ref="B232:E232"/>
    <mergeCell ref="F232:G232"/>
    <mergeCell ref="H232:I232"/>
    <mergeCell ref="J232:K232"/>
    <mergeCell ref="B207:E207"/>
    <mergeCell ref="F207:G207"/>
    <mergeCell ref="H207:I207"/>
    <mergeCell ref="J207:K207"/>
    <mergeCell ref="B208:E208"/>
    <mergeCell ref="F208:G208"/>
    <mergeCell ref="H208:I208"/>
    <mergeCell ref="J208:K208"/>
    <mergeCell ref="B205:E205"/>
    <mergeCell ref="F205:G205"/>
    <mergeCell ref="H205:I205"/>
    <mergeCell ref="J205:K205"/>
    <mergeCell ref="B206:E206"/>
    <mergeCell ref="F206:G206"/>
    <mergeCell ref="H206:I206"/>
    <mergeCell ref="J206:K206"/>
    <mergeCell ref="B203:E203"/>
    <mergeCell ref="F203:G203"/>
    <mergeCell ref="H203:I203"/>
    <mergeCell ref="J203:K203"/>
    <mergeCell ref="B204:E204"/>
    <mergeCell ref="F204:G204"/>
    <mergeCell ref="H204:I204"/>
    <mergeCell ref="J204:K204"/>
    <mergeCell ref="A184:L184"/>
    <mergeCell ref="A185:L185"/>
    <mergeCell ref="A186:L186"/>
    <mergeCell ref="A189:L189"/>
    <mergeCell ref="A201:L201"/>
    <mergeCell ref="B202:E202"/>
    <mergeCell ref="F202:G202"/>
    <mergeCell ref="H202:I202"/>
    <mergeCell ref="J202:K202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176:E176"/>
    <mergeCell ref="F176:G176"/>
    <mergeCell ref="H176:I176"/>
    <mergeCell ref="J176:K176"/>
    <mergeCell ref="B177:E177"/>
    <mergeCell ref="F177:G177"/>
    <mergeCell ref="H177:I177"/>
    <mergeCell ref="J177:K177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B172:E172"/>
    <mergeCell ref="F172:G172"/>
    <mergeCell ref="H172:I172"/>
    <mergeCell ref="J172:K172"/>
    <mergeCell ref="B173:E173"/>
    <mergeCell ref="F173:G173"/>
    <mergeCell ref="H173:I173"/>
    <mergeCell ref="J173:K173"/>
    <mergeCell ref="B170:E170"/>
    <mergeCell ref="F170:G170"/>
    <mergeCell ref="H170:I170"/>
    <mergeCell ref="J170:K170"/>
    <mergeCell ref="B171:E171"/>
    <mergeCell ref="F171:G171"/>
    <mergeCell ref="H171:I171"/>
    <mergeCell ref="J171:K171"/>
    <mergeCell ref="B168:E168"/>
    <mergeCell ref="F168:G168"/>
    <mergeCell ref="H168:I168"/>
    <mergeCell ref="J168:K168"/>
    <mergeCell ref="B169:E169"/>
    <mergeCell ref="F169:G169"/>
    <mergeCell ref="H169:I169"/>
    <mergeCell ref="J169:K169"/>
    <mergeCell ref="B166:E166"/>
    <mergeCell ref="F166:G166"/>
    <mergeCell ref="H166:I166"/>
    <mergeCell ref="J166:K166"/>
    <mergeCell ref="B167:E167"/>
    <mergeCell ref="F167:G167"/>
    <mergeCell ref="H167:I167"/>
    <mergeCell ref="J167:K167"/>
    <mergeCell ref="B164:E164"/>
    <mergeCell ref="F164:G164"/>
    <mergeCell ref="H164:I164"/>
    <mergeCell ref="J164:K164"/>
    <mergeCell ref="B165:E165"/>
    <mergeCell ref="F165:G165"/>
    <mergeCell ref="H165:I165"/>
    <mergeCell ref="J165:K165"/>
    <mergeCell ref="A161:L161"/>
    <mergeCell ref="A162:L162"/>
    <mergeCell ref="B163:E163"/>
    <mergeCell ref="F163:G163"/>
    <mergeCell ref="H163:I163"/>
    <mergeCell ref="J163:K163"/>
    <mergeCell ref="B159:E159"/>
    <mergeCell ref="F159:G159"/>
    <mergeCell ref="H159:I159"/>
    <mergeCell ref="J159:K159"/>
    <mergeCell ref="B160:E160"/>
    <mergeCell ref="F160:G160"/>
    <mergeCell ref="H160:I160"/>
    <mergeCell ref="J160:K160"/>
    <mergeCell ref="B157:E157"/>
    <mergeCell ref="F157:G157"/>
    <mergeCell ref="H157:I157"/>
    <mergeCell ref="J157:K157"/>
    <mergeCell ref="B158:E158"/>
    <mergeCell ref="F158:G158"/>
    <mergeCell ref="H158:I158"/>
    <mergeCell ref="J158:K158"/>
    <mergeCell ref="B155:E155"/>
    <mergeCell ref="F155:G155"/>
    <mergeCell ref="H155:I155"/>
    <mergeCell ref="J155:K155"/>
    <mergeCell ref="B156:E156"/>
    <mergeCell ref="F156:G156"/>
    <mergeCell ref="H156:I156"/>
    <mergeCell ref="J156:K156"/>
    <mergeCell ref="A151:L151"/>
    <mergeCell ref="A152:L152"/>
    <mergeCell ref="B154:E154"/>
    <mergeCell ref="F154:G154"/>
    <mergeCell ref="H154:I154"/>
    <mergeCell ref="J154:K154"/>
    <mergeCell ref="B147:I147"/>
    <mergeCell ref="J147:K147"/>
    <mergeCell ref="B148:I148"/>
    <mergeCell ref="J148:K148"/>
    <mergeCell ref="B149:I149"/>
    <mergeCell ref="J149:K149"/>
    <mergeCell ref="B144:I144"/>
    <mergeCell ref="J144:K144"/>
    <mergeCell ref="B145:I145"/>
    <mergeCell ref="J145:K145"/>
    <mergeCell ref="B146:I146"/>
    <mergeCell ref="J146:K146"/>
    <mergeCell ref="B137:E137"/>
    <mergeCell ref="A140:L140"/>
    <mergeCell ref="A141:L141"/>
    <mergeCell ref="A142:L142"/>
    <mergeCell ref="B143:I143"/>
    <mergeCell ref="J143:K143"/>
    <mergeCell ref="B108:K108"/>
    <mergeCell ref="B109:K109"/>
    <mergeCell ref="B118:K118"/>
    <mergeCell ref="B119:K119"/>
    <mergeCell ref="B135:K135"/>
    <mergeCell ref="B136:K136"/>
    <mergeCell ref="B102:K102"/>
    <mergeCell ref="B103:K103"/>
    <mergeCell ref="B104:K104"/>
    <mergeCell ref="B105:K105"/>
    <mergeCell ref="B106:K106"/>
    <mergeCell ref="B107:K107"/>
    <mergeCell ref="B94:K94"/>
    <mergeCell ref="B95:K95"/>
    <mergeCell ref="B96:K96"/>
    <mergeCell ref="B98:K99"/>
    <mergeCell ref="L98:L99"/>
    <mergeCell ref="B101:K101"/>
    <mergeCell ref="B86:K86"/>
    <mergeCell ref="B87:E87"/>
    <mergeCell ref="B88:K88"/>
    <mergeCell ref="B89:K89"/>
    <mergeCell ref="B90:K90"/>
    <mergeCell ref="B91:K91"/>
    <mergeCell ref="I1:L1"/>
    <mergeCell ref="A2:L2"/>
    <mergeCell ref="A3:L3"/>
    <mergeCell ref="A40:L43"/>
    <mergeCell ref="A52:F52"/>
    <mergeCell ref="A80:L81"/>
  </mergeCells>
  <printOptions horizontalCentered="1"/>
  <pageMargins left="0.70866141732283472" right="0.59055118110236227" top="0.55118110236220474" bottom="0.55118110236220474" header="0" footer="0"/>
  <pageSetup paperSize="9" scale="50" fitToHeight="0" orientation="portrait" r:id="rId1"/>
  <headerFooter differentFirst="1">
    <oddHeader>&amp;R&amp;P</oddHeader>
  </headerFooter>
  <rowBreaks count="14" manualBreakCount="14">
    <brk id="79" max="16383" man="1"/>
    <brk id="138" max="16383" man="1"/>
    <brk id="200" max="11" man="1"/>
    <brk id="262" min="1" max="11" man="1"/>
    <brk id="308" min="1" max="11" man="1"/>
    <brk id="375" min="1" max="11" man="1"/>
    <brk id="439" max="16383" man="1"/>
    <brk id="501" max="11" man="1"/>
    <brk id="561" max="11" man="1"/>
    <brk id="631" max="11" man="1"/>
    <brk id="692" max="11" man="1"/>
    <brk id="760" max="11" man="1"/>
    <brk id="823" max="11" man="1"/>
    <brk id="868" max="11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>
              <from>
                <xdr:col>3</xdr:col>
                <xdr:colOff>295275</xdr:colOff>
                <xdr:row>2</xdr:row>
                <xdr:rowOff>9525</xdr:rowOff>
              </from>
              <to>
                <xdr:col>6</xdr:col>
                <xdr:colOff>762000</xdr:colOff>
                <xdr:row>14</xdr:row>
                <xdr:rowOff>85725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ТДНМР</vt:lpstr>
      <vt:lpstr>ТДНМР!Область_печати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demidovam</dc:creator>
  <cp:lastModifiedBy>demidovam</cp:lastModifiedBy>
  <dcterms:created xsi:type="dcterms:W3CDTF">2020-06-01T08:38:01Z</dcterms:created>
  <dcterms:modified xsi:type="dcterms:W3CDTF">2020-06-01T08:40:12Z</dcterms:modified>
</cp:coreProperties>
</file>