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2.2017" sheetId="1" r:id="rId1"/>
  </sheets>
  <definedNames>
    <definedName name="_xlnm.Print_Area" localSheetId="0">'на 01.02.2017'!$A$1:$E$66</definedName>
  </definedNames>
  <calcPr fullCalcOnLoad="1"/>
</workbook>
</file>

<file path=xl/sharedStrings.xml><?xml version="1.0" encoding="utf-8"?>
<sst xmlns="http://schemas.openxmlformats.org/spreadsheetml/2006/main" count="68" uniqueCount="67">
  <si>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</si>
  <si>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</si>
  <si>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</si>
  <si>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</si>
  <si>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</si>
  <si>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</si>
  <si>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</si>
  <si>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</si>
  <si>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</si>
  <si>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</si>
  <si>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</si>
  <si>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</si>
  <si>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</si>
  <si>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</si>
  <si>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</si>
  <si>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</si>
  <si>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</si>
  <si>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</si>
  <si>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</si>
  <si>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</si>
  <si>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</si>
  <si>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</si>
  <si>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</si>
  <si>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</si>
  <si>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</si>
  <si>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</si>
  <si>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</si>
  <si>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</si>
  <si>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</si>
  <si>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</si>
  <si>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</si>
  <si>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</si>
  <si>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</si>
  <si>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</si>
  <si>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</si>
  <si>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</si>
  <si>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</si>
  <si>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</si>
  <si>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</si>
  <si>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</si>
  <si>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</si>
  <si>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</si>
  <si>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</si>
  <si>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</si>
  <si>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</si>
  <si>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</si>
  <si>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</si>
  <si>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</si>
  <si>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</si>
  <si>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</si>
  <si>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</si>
  <si>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</si>
  <si>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</si>
  <si>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</si>
  <si>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</si>
  <si>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</si>
  <si>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Социальное обслуживание населения</t>
  </si>
  <si>
    <t>Обеспечение пожарной безопасности</t>
  </si>
  <si>
    <t>Водное хозяйство</t>
  </si>
  <si>
    <t>Дополнительное образование детей</t>
  </si>
  <si>
    <t>Молодежная политика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</si>
  <si>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</si>
  <si>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</si>
  <si>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</si>
  <si>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</si>
  <si>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 состоянию на 01.02.2017</t>
  </si>
  <si>
    <t>Уточненный план на 2017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</si>
</sst>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72" fontId="1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6" fillId="0" borderId="0" xfId="52" applyNumberFormat="1" applyFont="1" applyFill="1" applyAlignment="1">
      <alignment horizontal="center" vertical="center" wrapText="1"/>
      <protection/>
    </xf>
    <xf numFmtId="173" fontId="6" fillId="0" borderId="10" xfId="54" applyNumberFormat="1" applyFont="1" applyFill="1" applyBorder="1" applyAlignment="1" applyProtection="1">
      <alignment horizontal="center" vertical="center"/>
      <protection hidden="1"/>
    </xf>
    <xf numFmtId="174" fontId="6" fillId="0" borderId="10" xfId="54" applyNumberFormat="1" applyFont="1" applyFill="1" applyBorder="1" applyAlignment="1" applyProtection="1">
      <alignment horizontal="right" vertical="center"/>
      <protection hidden="1"/>
    </xf>
    <xf numFmtId="173" fontId="12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0" fontId="6" fillId="0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3" fillId="0" borderId="11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0" borderId="11" xfId="52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 applyProtection="1">
      <alignment horizontal="right" vertical="center"/>
      <protection hidden="1"/>
    </xf>
    <xf numFmtId="174" fontId="14" fillId="0" borderId="10" xfId="55" applyNumberFormat="1" applyFont="1" applyFill="1" applyBorder="1" applyAlignment="1" applyProtection="1">
      <alignment horizontal="right" vertical="center"/>
      <protection hidden="1"/>
    </xf>
    <xf numFmtId="0" fontId="7" fillId="0" borderId="10" xfId="0" applyFont="1" applyFill="1" applyBorder="1" applyAlignment="1">
      <alignment vertical="center" wrapText="1"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 indent="3"/>
    </xf>
    <xf numFmtId="4" fontId="11" fillId="0" borderId="10" xfId="0" applyNumberFormat="1" applyFont="1" applyFill="1" applyBorder="1" applyAlignment="1">
      <alignment horizontal="right" vertical="center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view="pageBreakPreview" zoomScaleSheetLayoutView="100" zoomScalePageLayoutView="0" workbookViewId="0" topLeftCell="A1">
      <selection activeCell="J58" sqref="J58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4" width="16.00390625" style="2" bestFit="1" customWidth="1"/>
    <col min="5" max="5" width="11.28125" style="4" customWidth="1"/>
    <col min="6" max="6" width="15.421875" style="2" bestFit="1" customWidth="1"/>
    <col min="7" max="16384" width="9.140625" style="2" customWidth="1"/>
  </cols>
  <sheetData>
    <row r="1" spans="1:5" ht="15">
      <c r="A1" s="41" t="s">
        <v>42</v>
      </c>
      <c r="B1" s="41"/>
      <c r="C1" s="41"/>
      <c r="D1" s="41"/>
      <c r="E1" s="41"/>
    </row>
    <row r="2" spans="1:5" ht="15">
      <c r="A2" s="41" t="s">
        <v>43</v>
      </c>
      <c r="B2" s="41"/>
      <c r="C2" s="41"/>
      <c r="D2" s="41"/>
      <c r="E2" s="41"/>
    </row>
    <row r="3" spans="1:5" ht="15">
      <c r="A3" s="41" t="s">
        <v>44</v>
      </c>
      <c r="B3" s="41"/>
      <c r="C3" s="41"/>
      <c r="D3" s="41"/>
      <c r="E3" s="41"/>
    </row>
    <row r="4" spans="1:5" ht="15">
      <c r="A4" s="41" t="s">
        <v>55</v>
      </c>
      <c r="B4" s="41"/>
      <c r="C4" s="41"/>
      <c r="D4" s="41"/>
      <c r="E4" s="41"/>
    </row>
    <row r="5" spans="1:5" ht="15">
      <c r="A5" s="1"/>
      <c r="B5" s="1"/>
      <c r="C5" s="1"/>
      <c r="D5" s="1"/>
      <c r="E5" s="1"/>
    </row>
    <row r="6" spans="1:5" ht="15">
      <c r="A6" s="40" t="s">
        <v>65</v>
      </c>
      <c r="B6" s="40"/>
      <c r="C6" s="40"/>
      <c r="D6" s="40"/>
      <c r="E6" s="40"/>
    </row>
    <row r="8" spans="1:5" ht="38.25">
      <c r="A8" s="5" t="s">
        <v>41</v>
      </c>
      <c r="B8" s="5" t="s">
        <v>45</v>
      </c>
      <c r="C8" s="5" t="s">
        <v>66</v>
      </c>
      <c r="D8" s="5" t="s">
        <v>46</v>
      </c>
      <c r="E8" s="6" t="s">
        <v>47</v>
      </c>
    </row>
    <row r="9" spans="1:5" s="8" customFormat="1" ht="12.75">
      <c r="A9" s="33" t="s">
        <v>48</v>
      </c>
      <c r="B9" s="5"/>
      <c r="C9" s="34">
        <f>C11+C12+C13</f>
        <v>7068494817.2</v>
      </c>
      <c r="D9" s="34">
        <f>D11+D12+D13</f>
        <v>155836175.62</v>
      </c>
      <c r="E9" s="7">
        <f>D9/C9</f>
        <v>0.022046585539088</v>
      </c>
    </row>
    <row r="10" spans="1:5" ht="12.75">
      <c r="A10" s="9" t="s">
        <v>49</v>
      </c>
      <c r="B10" s="35"/>
      <c r="C10" s="36"/>
      <c r="D10" s="37"/>
      <c r="E10" s="20"/>
    </row>
    <row r="11" spans="1:5" ht="12.75">
      <c r="A11" s="38" t="s">
        <v>50</v>
      </c>
      <c r="B11" s="35"/>
      <c r="C11" s="36">
        <v>548338201.27</v>
      </c>
      <c r="D11" s="39">
        <v>104908585.46</v>
      </c>
      <c r="E11" s="20">
        <f aca="true" t="shared" si="0" ref="E11:E65">D11/C11</f>
        <v>0.19132094976607938</v>
      </c>
    </row>
    <row r="12" spans="1:5" ht="12.75">
      <c r="A12" s="38" t="s">
        <v>51</v>
      </c>
      <c r="B12" s="35"/>
      <c r="C12" s="36">
        <v>188672695.82000002</v>
      </c>
      <c r="D12" s="39">
        <v>25977398.040000003</v>
      </c>
      <c r="E12" s="20">
        <f t="shared" si="0"/>
        <v>0.13768498895454007</v>
      </c>
    </row>
    <row r="13" spans="1:5" ht="12.75">
      <c r="A13" s="38" t="s">
        <v>52</v>
      </c>
      <c r="B13" s="35"/>
      <c r="C13" s="36">
        <v>6331483920.11</v>
      </c>
      <c r="D13" s="39">
        <v>24950192.12</v>
      </c>
      <c r="E13" s="20">
        <f t="shared" si="0"/>
        <v>0.0039406547398396505</v>
      </c>
    </row>
    <row r="14" spans="1:6" s="8" customFormat="1" ht="13.5" customHeight="1">
      <c r="A14" s="10" t="s">
        <v>53</v>
      </c>
      <c r="B14" s="11"/>
      <c r="C14" s="12">
        <f>C16+C24+C26+C29+C35+C38+C40+C46+C49+C55+C59+C63+C61</f>
        <v>7124722004.339999</v>
      </c>
      <c r="D14" s="12">
        <f>D16+D24+D26+D29+D35+D38+D40+D46+D49+D55+D59+D63+D61</f>
        <v>190380423.29</v>
      </c>
      <c r="E14" s="7">
        <f t="shared" si="0"/>
        <v>0.02672110198461504</v>
      </c>
      <c r="F14" s="22"/>
    </row>
    <row r="15" spans="1:6" ht="12.75">
      <c r="A15" s="9" t="s">
        <v>49</v>
      </c>
      <c r="B15" s="13"/>
      <c r="C15" s="21"/>
      <c r="D15" s="21"/>
      <c r="E15" s="20"/>
      <c r="F15" s="26"/>
    </row>
    <row r="16" spans="1:5" s="8" customFormat="1" ht="12.75">
      <c r="A16" s="14" t="s">
        <v>40</v>
      </c>
      <c r="B16" s="23">
        <v>100</v>
      </c>
      <c r="C16" s="24">
        <f>SUM(C17:C23)</f>
        <v>812257203.0999999</v>
      </c>
      <c r="D16" s="24">
        <f>SUM(D17:D23)</f>
        <v>16716050.629999999</v>
      </c>
      <c r="E16" s="7">
        <f>D16/C16</f>
        <v>0.020579750559555243</v>
      </c>
    </row>
    <row r="17" spans="1:5" s="17" customFormat="1" ht="25.5">
      <c r="A17" s="15" t="s">
        <v>39</v>
      </c>
      <c r="B17" s="25">
        <v>102</v>
      </c>
      <c r="C17" s="31">
        <v>1949125</v>
      </c>
      <c r="D17" s="31">
        <v>0</v>
      </c>
      <c r="E17" s="16">
        <f t="shared" si="0"/>
        <v>0</v>
      </c>
    </row>
    <row r="18" spans="1:5" s="17" customFormat="1" ht="38.25">
      <c r="A18" s="15" t="s">
        <v>38</v>
      </c>
      <c r="B18" s="25">
        <v>103</v>
      </c>
      <c r="C18" s="31">
        <v>45193397.45</v>
      </c>
      <c r="D18" s="31">
        <v>1663869.3699999999</v>
      </c>
      <c r="E18" s="16">
        <f t="shared" si="0"/>
        <v>0.03681664720694726</v>
      </c>
    </row>
    <row r="19" spans="1:5" s="17" customFormat="1" ht="38.25">
      <c r="A19" s="15" t="s">
        <v>37</v>
      </c>
      <c r="B19" s="25">
        <v>104</v>
      </c>
      <c r="C19" s="31">
        <v>93551794.38</v>
      </c>
      <c r="D19" s="31">
        <v>2403955.69</v>
      </c>
      <c r="E19" s="16">
        <f t="shared" si="0"/>
        <v>0.025696521439613675</v>
      </c>
    </row>
    <row r="20" spans="1:5" s="17" customFormat="1" ht="25.5">
      <c r="A20" s="15" t="s">
        <v>36</v>
      </c>
      <c r="B20" s="25">
        <v>106</v>
      </c>
      <c r="C20" s="31">
        <v>55874743.42</v>
      </c>
      <c r="D20" s="31">
        <v>4248187.4399999995</v>
      </c>
      <c r="E20" s="16">
        <f t="shared" si="0"/>
        <v>0.07603054940346067</v>
      </c>
    </row>
    <row r="21" spans="1:5" s="17" customFormat="1" ht="12.75">
      <c r="A21" s="15" t="s">
        <v>35</v>
      </c>
      <c r="B21" s="25">
        <v>107</v>
      </c>
      <c r="C21" s="31">
        <v>6135000.72</v>
      </c>
      <c r="D21" s="31">
        <v>441053.04</v>
      </c>
      <c r="E21" s="16">
        <f t="shared" si="0"/>
        <v>0.07189127762645152</v>
      </c>
    </row>
    <row r="22" spans="1:5" s="17" customFormat="1" ht="12.75">
      <c r="A22" s="15" t="s">
        <v>34</v>
      </c>
      <c r="B22" s="25">
        <v>111</v>
      </c>
      <c r="C22" s="31">
        <v>15000000</v>
      </c>
      <c r="D22" s="31">
        <v>0</v>
      </c>
      <c r="E22" s="16">
        <f t="shared" si="0"/>
        <v>0</v>
      </c>
    </row>
    <row r="23" spans="1:5" s="8" customFormat="1" ht="12.75">
      <c r="A23" s="15" t="s">
        <v>33</v>
      </c>
      <c r="B23" s="25">
        <v>113</v>
      </c>
      <c r="C23" s="31">
        <v>594553142.1299999</v>
      </c>
      <c r="D23" s="31">
        <v>7958985.090000001</v>
      </c>
      <c r="E23" s="16">
        <f t="shared" si="0"/>
        <v>0.013386499079774029</v>
      </c>
    </row>
    <row r="24" spans="1:5" s="17" customFormat="1" ht="12.75">
      <c r="A24" s="14" t="s">
        <v>32</v>
      </c>
      <c r="B24" s="23">
        <v>200</v>
      </c>
      <c r="C24" s="24">
        <f>C25</f>
        <v>6929700</v>
      </c>
      <c r="D24" s="24">
        <f>D25</f>
        <v>0</v>
      </c>
      <c r="E24" s="7">
        <f t="shared" si="0"/>
        <v>0</v>
      </c>
    </row>
    <row r="25" spans="1:5" s="8" customFormat="1" ht="12.75">
      <c r="A25" s="15" t="s">
        <v>31</v>
      </c>
      <c r="B25" s="25">
        <v>203</v>
      </c>
      <c r="C25" s="31">
        <v>6929700</v>
      </c>
      <c r="D25" s="31">
        <v>0</v>
      </c>
      <c r="E25" s="16">
        <f t="shared" si="0"/>
        <v>0</v>
      </c>
    </row>
    <row r="26" spans="1:5" s="17" customFormat="1" ht="25.5">
      <c r="A26" s="14" t="s">
        <v>30</v>
      </c>
      <c r="B26" s="23">
        <v>300</v>
      </c>
      <c r="C26" s="24">
        <f>C27+C28</f>
        <v>142306416.93</v>
      </c>
      <c r="D26" s="24">
        <f>D27+D28</f>
        <v>3247094.81</v>
      </c>
      <c r="E26" s="7">
        <f t="shared" si="0"/>
        <v>0.022817627483356803</v>
      </c>
    </row>
    <row r="27" spans="1:5" s="8" customFormat="1" ht="25.5">
      <c r="A27" s="15" t="s">
        <v>29</v>
      </c>
      <c r="B27" s="25">
        <v>309</v>
      </c>
      <c r="C27" s="31">
        <v>141918616.93</v>
      </c>
      <c r="D27" s="31">
        <v>3247094.81</v>
      </c>
      <c r="E27" s="16">
        <f t="shared" si="0"/>
        <v>0.022879977836886604</v>
      </c>
    </row>
    <row r="28" spans="1:5" s="8" customFormat="1" ht="12.75">
      <c r="A28" s="15" t="s">
        <v>57</v>
      </c>
      <c r="B28" s="25">
        <v>310</v>
      </c>
      <c r="C28" s="31">
        <v>387800</v>
      </c>
      <c r="D28" s="31">
        <v>0</v>
      </c>
      <c r="E28" s="16">
        <f t="shared" si="0"/>
        <v>0</v>
      </c>
    </row>
    <row r="29" spans="1:5" s="17" customFormat="1" ht="12.75">
      <c r="A29" s="14" t="s">
        <v>28</v>
      </c>
      <c r="B29" s="23">
        <v>400</v>
      </c>
      <c r="C29" s="24">
        <f>SUM(C30:C34)</f>
        <v>303749473.7</v>
      </c>
      <c r="D29" s="24">
        <f>SUM(D30:D34)</f>
        <v>-115506.57</v>
      </c>
      <c r="E29" s="7">
        <f t="shared" si="0"/>
        <v>-0.0003802692020927772</v>
      </c>
    </row>
    <row r="30" spans="1:5" s="17" customFormat="1" ht="12.75">
      <c r="A30" s="15" t="s">
        <v>27</v>
      </c>
      <c r="B30" s="25">
        <v>405</v>
      </c>
      <c r="C30" s="31">
        <v>1543100</v>
      </c>
      <c r="D30" s="31">
        <v>31835</v>
      </c>
      <c r="E30" s="16">
        <f t="shared" si="0"/>
        <v>0.02063054889508133</v>
      </c>
    </row>
    <row r="31" spans="1:5" s="17" customFormat="1" ht="12.75">
      <c r="A31" s="15" t="s">
        <v>58</v>
      </c>
      <c r="B31" s="25">
        <v>406</v>
      </c>
      <c r="C31" s="31">
        <v>31582600</v>
      </c>
      <c r="D31" s="31">
        <v>0</v>
      </c>
      <c r="E31" s="16">
        <f t="shared" si="0"/>
        <v>0</v>
      </c>
    </row>
    <row r="32" spans="1:5" s="17" customFormat="1" ht="12.75">
      <c r="A32" s="15" t="s">
        <v>26</v>
      </c>
      <c r="B32" s="25">
        <v>408</v>
      </c>
      <c r="C32" s="31">
        <v>126800020</v>
      </c>
      <c r="D32" s="31">
        <v>271154</v>
      </c>
      <c r="E32" s="16">
        <f t="shared" si="0"/>
        <v>0.002138438148511333</v>
      </c>
    </row>
    <row r="33" spans="1:5" s="8" customFormat="1" ht="12.75">
      <c r="A33" s="15" t="s">
        <v>25</v>
      </c>
      <c r="B33" s="25">
        <v>409</v>
      </c>
      <c r="C33" s="31">
        <v>16883830</v>
      </c>
      <c r="D33" s="31">
        <v>0</v>
      </c>
      <c r="E33" s="16">
        <f t="shared" si="0"/>
        <v>0</v>
      </c>
    </row>
    <row r="34" spans="1:5" s="8" customFormat="1" ht="12.75">
      <c r="A34" s="15" t="s">
        <v>24</v>
      </c>
      <c r="B34" s="25">
        <v>412</v>
      </c>
      <c r="C34" s="31">
        <v>126939923.7</v>
      </c>
      <c r="D34" s="31">
        <v>-418495.57</v>
      </c>
      <c r="E34" s="16">
        <f t="shared" si="0"/>
        <v>-0.003296800232754512</v>
      </c>
    </row>
    <row r="35" spans="1:5" s="17" customFormat="1" ht="12.75">
      <c r="A35" s="14" t="s">
        <v>23</v>
      </c>
      <c r="B35" s="23">
        <v>500</v>
      </c>
      <c r="C35" s="24">
        <f>SUM(C36:C37)</f>
        <v>912200956.08</v>
      </c>
      <c r="D35" s="24">
        <f>SUM(D36:D37)</f>
        <v>0</v>
      </c>
      <c r="E35" s="7">
        <f t="shared" si="0"/>
        <v>0</v>
      </c>
    </row>
    <row r="36" spans="1:5" s="17" customFormat="1" ht="12.75">
      <c r="A36" s="15" t="s">
        <v>22</v>
      </c>
      <c r="B36" s="25">
        <v>501</v>
      </c>
      <c r="C36" s="31">
        <v>2220656.08</v>
      </c>
      <c r="D36" s="31">
        <v>0</v>
      </c>
      <c r="E36" s="16">
        <f t="shared" si="0"/>
        <v>0</v>
      </c>
    </row>
    <row r="37" spans="1:5" s="17" customFormat="1" ht="12.75">
      <c r="A37" s="15" t="s">
        <v>21</v>
      </c>
      <c r="B37" s="25">
        <v>502</v>
      </c>
      <c r="C37" s="31">
        <v>909980300</v>
      </c>
      <c r="D37" s="31">
        <v>0</v>
      </c>
      <c r="E37" s="16">
        <f t="shared" si="0"/>
        <v>0</v>
      </c>
    </row>
    <row r="38" spans="1:5" s="17" customFormat="1" ht="12.75">
      <c r="A38" s="14" t="s">
        <v>20</v>
      </c>
      <c r="B38" s="23">
        <v>600</v>
      </c>
      <c r="C38" s="24">
        <f>C39</f>
        <v>4904400</v>
      </c>
      <c r="D38" s="24">
        <f>D39</f>
        <v>110867</v>
      </c>
      <c r="E38" s="7">
        <f t="shared" si="0"/>
        <v>0.022605619443764782</v>
      </c>
    </row>
    <row r="39" spans="1:5" s="8" customFormat="1" ht="12.75">
      <c r="A39" s="15" t="s">
        <v>19</v>
      </c>
      <c r="B39" s="25">
        <v>605</v>
      </c>
      <c r="C39" s="31">
        <v>4904400</v>
      </c>
      <c r="D39" s="31">
        <v>110867</v>
      </c>
      <c r="E39" s="16">
        <f t="shared" si="0"/>
        <v>0.022605619443764782</v>
      </c>
    </row>
    <row r="40" spans="1:5" s="17" customFormat="1" ht="12.75">
      <c r="A40" s="14" t="s">
        <v>18</v>
      </c>
      <c r="B40" s="23">
        <v>700</v>
      </c>
      <c r="C40" s="24">
        <f>SUM(C41:C45)</f>
        <v>3091273764.25</v>
      </c>
      <c r="D40" s="24">
        <f>SUM(D41:D45)</f>
        <v>140034514.01999998</v>
      </c>
      <c r="E40" s="7">
        <f t="shared" si="0"/>
        <v>0.04529993934522164</v>
      </c>
    </row>
    <row r="41" spans="1:5" s="17" customFormat="1" ht="12.75">
      <c r="A41" s="15" t="s">
        <v>17</v>
      </c>
      <c r="B41" s="25">
        <v>701</v>
      </c>
      <c r="C41" s="32">
        <v>727344951.1999999</v>
      </c>
      <c r="D41" s="32">
        <v>37488790.03</v>
      </c>
      <c r="E41" s="16">
        <f t="shared" si="0"/>
        <v>0.05154196776666923</v>
      </c>
    </row>
    <row r="42" spans="1:5" s="17" customFormat="1" ht="12.75">
      <c r="A42" s="15" t="s">
        <v>16</v>
      </c>
      <c r="B42" s="25">
        <v>702</v>
      </c>
      <c r="C42" s="32">
        <v>1833647924.05</v>
      </c>
      <c r="D42" s="32">
        <v>79617246.52</v>
      </c>
      <c r="E42" s="16">
        <f t="shared" si="0"/>
        <v>0.04342013833503459</v>
      </c>
    </row>
    <row r="43" spans="1:5" s="17" customFormat="1" ht="12.75">
      <c r="A43" s="15" t="s">
        <v>59</v>
      </c>
      <c r="B43" s="25">
        <v>703</v>
      </c>
      <c r="C43" s="32">
        <v>233486139.95999998</v>
      </c>
      <c r="D43" s="32">
        <v>11715157.24</v>
      </c>
      <c r="E43" s="16">
        <f t="shared" si="0"/>
        <v>0.05017495788832262</v>
      </c>
    </row>
    <row r="44" spans="1:5" s="8" customFormat="1" ht="12.75">
      <c r="A44" s="15" t="s">
        <v>60</v>
      </c>
      <c r="B44" s="25">
        <v>707</v>
      </c>
      <c r="C44" s="32">
        <v>81393929.29</v>
      </c>
      <c r="D44" s="32">
        <v>288017.64</v>
      </c>
      <c r="E44" s="16">
        <f t="shared" si="0"/>
        <v>0.0035385641473802843</v>
      </c>
    </row>
    <row r="45" spans="1:5" s="8" customFormat="1" ht="12.75">
      <c r="A45" s="15" t="s">
        <v>15</v>
      </c>
      <c r="B45" s="25">
        <v>709</v>
      </c>
      <c r="C45" s="32">
        <v>215400819.75</v>
      </c>
      <c r="D45" s="32">
        <v>10925302.59</v>
      </c>
      <c r="E45" s="16">
        <f t="shared" si="0"/>
        <v>0.05072080321087079</v>
      </c>
    </row>
    <row r="46" spans="1:5" s="17" customFormat="1" ht="12.75">
      <c r="A46" s="14" t="s">
        <v>14</v>
      </c>
      <c r="B46" s="23">
        <v>800</v>
      </c>
      <c r="C46" s="24">
        <f>SUM(C47:C48)</f>
        <v>18261773</v>
      </c>
      <c r="D46" s="24">
        <f>SUM(D47:D48)</f>
        <v>229776.56</v>
      </c>
      <c r="E46" s="7">
        <f t="shared" si="0"/>
        <v>0.012582379596986557</v>
      </c>
    </row>
    <row r="47" spans="1:5" s="17" customFormat="1" ht="12.75">
      <c r="A47" s="15" t="s">
        <v>13</v>
      </c>
      <c r="B47" s="25">
        <v>801</v>
      </c>
      <c r="C47" s="32">
        <v>9356740</v>
      </c>
      <c r="D47" s="32">
        <v>0</v>
      </c>
      <c r="E47" s="16">
        <f t="shared" si="0"/>
        <v>0</v>
      </c>
    </row>
    <row r="48" spans="1:5" s="8" customFormat="1" ht="12.75">
      <c r="A48" s="15" t="s">
        <v>12</v>
      </c>
      <c r="B48" s="25">
        <v>804</v>
      </c>
      <c r="C48" s="32">
        <v>8905033</v>
      </c>
      <c r="D48" s="32">
        <v>229776.56</v>
      </c>
      <c r="E48" s="16">
        <f t="shared" si="0"/>
        <v>0.025802999270187994</v>
      </c>
    </row>
    <row r="49" spans="1:5" s="17" customFormat="1" ht="12.75">
      <c r="A49" s="14" t="s">
        <v>11</v>
      </c>
      <c r="B49" s="23">
        <v>1000</v>
      </c>
      <c r="C49" s="24">
        <f>SUM(C50:C54)</f>
        <v>970350750</v>
      </c>
      <c r="D49" s="24">
        <f>SUM(D50:D54)</f>
        <v>19345065.84</v>
      </c>
      <c r="E49" s="7">
        <f t="shared" si="0"/>
        <v>0.019936157971743723</v>
      </c>
    </row>
    <row r="50" spans="1:5" s="17" customFormat="1" ht="12.75">
      <c r="A50" s="15" t="s">
        <v>10</v>
      </c>
      <c r="B50" s="25">
        <v>1001</v>
      </c>
      <c r="C50" s="32">
        <v>4117348</v>
      </c>
      <c r="D50" s="32">
        <v>144665.13</v>
      </c>
      <c r="E50" s="16">
        <f t="shared" si="0"/>
        <v>0.03513551198489902</v>
      </c>
    </row>
    <row r="51" spans="1:5" s="17" customFormat="1" ht="12.75">
      <c r="A51" s="15" t="s">
        <v>56</v>
      </c>
      <c r="B51" s="25">
        <v>1002</v>
      </c>
      <c r="C51" s="32">
        <v>120744400</v>
      </c>
      <c r="D51" s="32">
        <v>10062030</v>
      </c>
      <c r="E51" s="16"/>
    </row>
    <row r="52" spans="1:5" s="17" customFormat="1" ht="12.75">
      <c r="A52" s="15" t="s">
        <v>9</v>
      </c>
      <c r="B52" s="25">
        <v>1003</v>
      </c>
      <c r="C52" s="32">
        <v>779567702</v>
      </c>
      <c r="D52" s="32">
        <v>6379361.21</v>
      </c>
      <c r="E52" s="16">
        <f t="shared" si="0"/>
        <v>0.00818320358018116</v>
      </c>
    </row>
    <row r="53" spans="1:5" s="17" customFormat="1" ht="12.75">
      <c r="A53" s="15" t="s">
        <v>8</v>
      </c>
      <c r="B53" s="25">
        <v>1004</v>
      </c>
      <c r="C53" s="32">
        <v>21836800</v>
      </c>
      <c r="D53" s="32">
        <v>1161272.25</v>
      </c>
      <c r="E53" s="16">
        <f t="shared" si="0"/>
        <v>0.05317959820120164</v>
      </c>
    </row>
    <row r="54" spans="1:5" s="8" customFormat="1" ht="12.75">
      <c r="A54" s="15" t="s">
        <v>7</v>
      </c>
      <c r="B54" s="25">
        <v>1006</v>
      </c>
      <c r="C54" s="32">
        <v>44084500</v>
      </c>
      <c r="D54" s="32">
        <v>1597737.25</v>
      </c>
      <c r="E54" s="16">
        <f t="shared" si="0"/>
        <v>0.036242607946103504</v>
      </c>
    </row>
    <row r="55" spans="1:5" s="17" customFormat="1" ht="12.75">
      <c r="A55" s="14" t="s">
        <v>6</v>
      </c>
      <c r="B55" s="23">
        <v>1100</v>
      </c>
      <c r="C55" s="24">
        <f>SUM(C56:C58)</f>
        <v>66418631.54</v>
      </c>
      <c r="D55" s="24">
        <f>SUM(D56:D58)</f>
        <v>3099561</v>
      </c>
      <c r="E55" s="7">
        <f t="shared" si="0"/>
        <v>0.046667040981314384</v>
      </c>
    </row>
    <row r="56" spans="1:5" s="17" customFormat="1" ht="12.75">
      <c r="A56" s="15" t="s">
        <v>5</v>
      </c>
      <c r="B56" s="25">
        <v>1101</v>
      </c>
      <c r="C56" s="32">
        <v>55019026.54</v>
      </c>
      <c r="D56" s="32">
        <v>2982300</v>
      </c>
      <c r="E56" s="16">
        <f t="shared" si="0"/>
        <v>0.05420488488344672</v>
      </c>
    </row>
    <row r="57" spans="1:5" s="17" customFormat="1" ht="12.75">
      <c r="A57" s="15" t="s">
        <v>61</v>
      </c>
      <c r="B57" s="25">
        <v>1102</v>
      </c>
      <c r="C57" s="32">
        <v>5049870</v>
      </c>
      <c r="D57" s="32">
        <v>0</v>
      </c>
      <c r="E57" s="16">
        <f t="shared" si="0"/>
        <v>0</v>
      </c>
    </row>
    <row r="58" spans="1:5" s="8" customFormat="1" ht="12.75">
      <c r="A58" s="15" t="s">
        <v>62</v>
      </c>
      <c r="B58" s="25">
        <v>1105</v>
      </c>
      <c r="C58" s="32">
        <v>6349735</v>
      </c>
      <c r="D58" s="32">
        <v>117261</v>
      </c>
      <c r="E58" s="16">
        <f t="shared" si="0"/>
        <v>0.01846706988559365</v>
      </c>
    </row>
    <row r="59" spans="1:5" s="17" customFormat="1" ht="12.75">
      <c r="A59" s="14" t="s">
        <v>4</v>
      </c>
      <c r="B59" s="23">
        <v>1200</v>
      </c>
      <c r="C59" s="24">
        <f>SUM(C60)</f>
        <v>17540095</v>
      </c>
      <c r="D59" s="24">
        <f>SUM(D60)</f>
        <v>3750000</v>
      </c>
      <c r="E59" s="7">
        <f t="shared" si="0"/>
        <v>0.21379587738834938</v>
      </c>
    </row>
    <row r="60" spans="1:5" s="8" customFormat="1" ht="12.75">
      <c r="A60" s="15" t="s">
        <v>3</v>
      </c>
      <c r="B60" s="25">
        <v>1202</v>
      </c>
      <c r="C60" s="32">
        <v>17540095</v>
      </c>
      <c r="D60" s="32">
        <v>3750000</v>
      </c>
      <c r="E60" s="16">
        <f t="shared" si="0"/>
        <v>0.21379587738834938</v>
      </c>
    </row>
    <row r="61" spans="1:5" s="8" customFormat="1" ht="12.75">
      <c r="A61" s="14" t="s">
        <v>63</v>
      </c>
      <c r="B61" s="23">
        <v>1300</v>
      </c>
      <c r="C61" s="24">
        <f>C62</f>
        <v>50000</v>
      </c>
      <c r="D61" s="24">
        <f>D62</f>
        <v>0</v>
      </c>
      <c r="E61" s="7">
        <f t="shared" si="0"/>
        <v>0</v>
      </c>
    </row>
    <row r="62" spans="1:5" s="8" customFormat="1" ht="25.5">
      <c r="A62" s="15" t="s">
        <v>64</v>
      </c>
      <c r="B62" s="25">
        <v>1301</v>
      </c>
      <c r="C62" s="32">
        <v>50000</v>
      </c>
      <c r="D62" s="32">
        <v>0</v>
      </c>
      <c r="E62" s="16">
        <f t="shared" si="0"/>
        <v>0</v>
      </c>
    </row>
    <row r="63" spans="1:5" s="17" customFormat="1" ht="27.75" customHeight="1">
      <c r="A63" s="14" t="s">
        <v>2</v>
      </c>
      <c r="B63" s="23">
        <v>1400</v>
      </c>
      <c r="C63" s="24">
        <f>SUM(C64:C65)</f>
        <v>778478840.74</v>
      </c>
      <c r="D63" s="24">
        <f>SUM(D64:D65)</f>
        <v>3963000</v>
      </c>
      <c r="E63" s="7">
        <f t="shared" si="0"/>
        <v>0.005090697129587856</v>
      </c>
    </row>
    <row r="64" spans="1:5" s="17" customFormat="1" ht="25.5">
      <c r="A64" s="15" t="s">
        <v>1</v>
      </c>
      <c r="B64" s="25">
        <v>1401</v>
      </c>
      <c r="C64" s="32">
        <v>47556300</v>
      </c>
      <c r="D64" s="32">
        <v>3963000</v>
      </c>
      <c r="E64" s="16">
        <f t="shared" si="0"/>
        <v>0.08333280764062806</v>
      </c>
    </row>
    <row r="65" spans="1:5" s="8" customFormat="1" ht="12.75">
      <c r="A65" s="15" t="s">
        <v>0</v>
      </c>
      <c r="B65" s="25">
        <v>1403</v>
      </c>
      <c r="C65" s="32">
        <v>730922540.74</v>
      </c>
      <c r="D65" s="32">
        <v>0</v>
      </c>
      <c r="E65" s="16">
        <f t="shared" si="0"/>
        <v>0</v>
      </c>
    </row>
    <row r="66" spans="1:5" ht="12.75">
      <c r="A66" s="27" t="s">
        <v>54</v>
      </c>
      <c r="B66" s="28"/>
      <c r="C66" s="29">
        <f>C9-C14</f>
        <v>-56227187.13999939</v>
      </c>
      <c r="D66" s="29">
        <f>D9-D14</f>
        <v>-34544247.66999999</v>
      </c>
      <c r="E66" s="30">
        <f>D66/C66</f>
        <v>0.6143691233208711</v>
      </c>
    </row>
    <row r="67" spans="1:4" ht="12.75">
      <c r="A67" s="18"/>
      <c r="B67" s="19"/>
      <c r="C67" s="19"/>
      <c r="D67" s="19"/>
    </row>
    <row r="68" spans="1:5" ht="12.75">
      <c r="A68" s="2"/>
      <c r="E68" s="2"/>
    </row>
    <row r="69" spans="1:5" ht="12.75">
      <c r="A69" s="2"/>
      <c r="E69" s="2"/>
    </row>
    <row r="70" spans="1:5" ht="12.75">
      <c r="A70" s="2"/>
      <c r="E70" s="2"/>
    </row>
    <row r="71" spans="1:5" ht="12.75">
      <c r="A71" s="2"/>
      <c r="C71" s="26"/>
      <c r="D71" s="26"/>
      <c r="E71" s="2"/>
    </row>
    <row r="72" spans="1:5" ht="12.75">
      <c r="A72" s="2"/>
      <c r="C72" s="26"/>
      <c r="D72" s="26"/>
      <c r="E72" s="2"/>
    </row>
    <row r="73" spans="1:5" ht="12.75">
      <c r="A73" s="2"/>
      <c r="E73" s="2"/>
    </row>
    <row r="74" spans="1:5" ht="12.75">
      <c r="A74" s="2"/>
      <c r="E74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user7</cp:lastModifiedBy>
  <cp:lastPrinted>2015-06-17T02:11:59Z</cp:lastPrinted>
  <dcterms:created xsi:type="dcterms:W3CDTF">2015-04-02T06:39:16Z</dcterms:created>
  <dcterms:modified xsi:type="dcterms:W3CDTF">2017-03-10T06:05:21Z</dcterms:modified>
  <cp:category/>
  <cp:version/>
  <cp:contentType/>
  <cp:contentStatus/>
</cp:coreProperties>
</file>