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35" windowHeight="15075" activeTab="0"/>
  </bookViews>
  <sheets>
    <sheet name="на 01.07.2018" sheetId="1" r:id="rId1"/>
  </sheets>
  <definedNames>
    <definedName name="_xlnm.Print_Area" localSheetId="0">'на 01.07.2018'!$A$1:$E$71</definedName>
  </definedNames>
  <calcPr fullCalcOnLoad="1"/>
</workbook>
</file>

<file path=xl/sharedStrings.xml><?xml version="1.0" encoding="utf-8"?>
<sst xmlns="http://schemas.openxmlformats.org/spreadsheetml/2006/main" count="73" uniqueCount="72">
  <si>
    <t>Прочие межбюджетные трансферты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</si>
  <si>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</si>
  <si>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Периодическая печать и издательства</t>
  </si>
  <si>
    <t>Средства массовой информации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</si>
  <si>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</si>
  <si>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</si>
  <si>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</si>
  <si>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</si>
  <si>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</si>
  <si>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</si>
  <si>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</si>
  <si>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</si>
  <si>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</si>
  <si>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</si>
  <si>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</si>
  <si>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Общее образование</t>
  </si>
  <si>
    <t>Дошкольное образование</t>
  </si>
  <si>
    <t>Образование</t>
  </si>
  <si>
    <t>Другие вопросы в области охраны окружающей среды</t>
  </si>
  <si>
    <t>Охрана окружающей среды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</si>
  <si>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</si>
  <si>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</si>
  <si>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</si>
  <si>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</si>
  <si>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</si>
  <si>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Транспорт</t>
  </si>
  <si>
    <t>Сельское хозяйство и рыболовство</t>
  </si>
  <si>
    <t>Национальная экономика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</si>
  <si>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</si>
  <si>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</si>
  <si>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</si>
  <si>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</si>
  <si>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</si>
  <si>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</si>
  <si>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</si>
  <si>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</si>
  <si>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</si>
  <si>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</si>
  <si>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</si>
  <si>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</si>
  <si>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Наименование показателя</t>
  </si>
  <si>
    <t>ЕЖЕМЕСЯЧНАЯ ИНФОРМАЦИЯ</t>
  </si>
  <si>
    <t xml:space="preserve">об исполнении бюджета Таймырского Долгано-Ненецкого муниципального района </t>
  </si>
  <si>
    <t xml:space="preserve">в разрезе налоговых, неналоговых доходов, безвозмездных поступлений, а такжде разделов и </t>
  </si>
  <si>
    <t>КБК</t>
  </si>
  <si>
    <t>Исполнение
(кассовый
расход)</t>
  </si>
  <si>
    <t>% исп.</t>
  </si>
  <si>
    <t>ВСЕГО ДОХОДЫ</t>
  </si>
  <si>
    <t>в том числе:</t>
  </si>
  <si>
    <t>Налоговые доходы</t>
  </si>
  <si>
    <t>Неналоговые доходы</t>
  </si>
  <si>
    <t>Безвозмездные поступления</t>
  </si>
  <si>
    <t>ВСЕГО РАСХОДЫ</t>
  </si>
  <si>
    <t>ДЕФИЦИТ:</t>
  </si>
  <si>
    <t xml:space="preserve">подразделов классифкации расходов бюджетов </t>
  </si>
  <si>
    <t>Социальное обслуживание населения</t>
  </si>
  <si>
    <t>Обеспечение пожарной безопасности</t>
  </si>
  <si>
    <t>Дополнительное образование детей</t>
  </si>
  <si>
    <t>Молодежная политика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</si>
  <si>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</si>
  <si>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</si>
  <si>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</si>
  <si>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</si>
  <si>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Уточненный план на 2018 год</t>
  </si>
  <si>
    <t>Судебная система</t>
  </si>
  <si>
    <t>МЕЖБЮДЖЕТНЫЕ ТРАНСФЕРТЫ ОБЩЕГО ХАРАКТЕРА БЮДЖЕТАМ БЮДЖЕТНОЙ СИСТЕМЫ РОССИЙСКОЙ ФЕДЕРАЦИИ</t>
  </si>
  <si>
    <t>Водное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</si>
  <si>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</si>
  <si>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</si>
  <si>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</si>
  <si>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Связь и информатика</t>
  </si>
  <si>
    <t>по состоянию на 01.07.2018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</si>
</sst>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"/>
    <numFmt numFmtId="173" formatCode="00\.00;&quot;&quot;;&quot;&quot;"/>
    <numFmt numFmtId="174" formatCode="#,##0.00;[Red]\-#,##0.00;0.00"/>
    <numFmt numFmtId="175" formatCode="00.0.0000"/>
    <numFmt numFmtId="176" formatCode="00\.00\.00;&quot;&quot;;00\.00\.00"/>
    <numFmt numFmtId="177" formatCode="000;&quot;&quot;;&quot;&quot;"/>
    <numFmt numFmtId="178" formatCode="00\.00\.00"/>
    <numFmt numFmtId="179" formatCode="0000"/>
    <numFmt numFmtId="180" formatCode="#,##0.00_ ;[Red]\-#,##0.00\ 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1"/>
      <name val="Arial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0"/>
    </font>
    <font>
      <b/>
      <sz val="10"/>
      <color indexed="8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3" fillId="0" borderId="0">
      <alignment/>
      <protection/>
    </xf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>
      <alignment horizontal="left" vertical="center" wrapText="1"/>
      <protection/>
    </xf>
    <xf numFmtId="10" fontId="4" fillId="0" borderId="0" xfId="52" applyNumberFormat="1" applyFont="1" applyFill="1" applyAlignment="1">
      <alignment horizontal="right" vertical="center" wrapText="1"/>
      <protection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0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right" vertical="center" wrapText="1"/>
      <protection/>
    </xf>
    <xf numFmtId="0" fontId="6" fillId="0" borderId="0" xfId="52" applyFont="1" applyFill="1" applyAlignment="1">
      <alignment horizontal="center" vertical="center" wrapText="1"/>
      <protection/>
    </xf>
    <xf numFmtId="0" fontId="8" fillId="0" borderId="10" xfId="0" applyFont="1" applyFill="1" applyBorder="1" applyAlignment="1">
      <alignment vertical="center" wrapText="1"/>
    </xf>
    <xf numFmtId="172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72" fontId="12" fillId="0" borderId="10" xfId="52" applyNumberFormat="1" applyFont="1" applyFill="1" applyBorder="1" applyAlignment="1" applyProtection="1">
      <alignment horizontal="left" vertical="center" wrapText="1" indent="3"/>
      <protection hidden="1"/>
    </xf>
    <xf numFmtId="10" fontId="12" fillId="0" borderId="10" xfId="52" applyNumberFormat="1" applyFont="1" applyFill="1" applyBorder="1" applyAlignment="1">
      <alignment horizontal="right" vertical="center" wrapText="1"/>
      <protection/>
    </xf>
    <xf numFmtId="0" fontId="12" fillId="0" borderId="0" xfId="52" applyFont="1" applyFill="1" applyAlignment="1">
      <alignment horizontal="center" vertical="center" wrapText="1"/>
      <protection/>
    </xf>
    <xf numFmtId="0" fontId="4" fillId="0" borderId="0" xfId="52" applyFont="1" applyFill="1" applyAlignment="1" applyProtection="1">
      <alignment horizontal="left" vertical="center" wrapText="1"/>
      <protection hidden="1"/>
    </xf>
    <xf numFmtId="0" fontId="4" fillId="0" borderId="0" xfId="52" applyFont="1" applyFill="1" applyAlignment="1" applyProtection="1">
      <alignment horizontal="center" vertical="center" wrapText="1"/>
      <protection hidden="1"/>
    </xf>
    <xf numFmtId="10" fontId="4" fillId="0" borderId="10" xfId="52" applyNumberFormat="1" applyFont="1" applyFill="1" applyBorder="1" applyAlignment="1">
      <alignment horizontal="right" vertical="center" wrapText="1"/>
      <protection/>
    </xf>
    <xf numFmtId="4" fontId="4" fillId="0" borderId="10" xfId="52" applyNumberFormat="1" applyFont="1" applyFill="1" applyBorder="1" applyAlignment="1" applyProtection="1">
      <alignment horizontal="right" vertical="center" wrapText="1"/>
      <protection hidden="1"/>
    </xf>
    <xf numFmtId="173" fontId="6" fillId="0" borderId="10" xfId="54" applyNumberFormat="1" applyFont="1" applyFill="1" applyBorder="1" applyAlignment="1" applyProtection="1">
      <alignment horizontal="center" vertical="center"/>
      <protection hidden="1"/>
    </xf>
    <xf numFmtId="174" fontId="6" fillId="0" borderId="10" xfId="54" applyNumberFormat="1" applyFont="1" applyFill="1" applyBorder="1" applyAlignment="1" applyProtection="1">
      <alignment horizontal="right" vertical="center"/>
      <protection hidden="1"/>
    </xf>
    <xf numFmtId="173" fontId="12" fillId="0" borderId="10" xfId="54" applyNumberFormat="1" applyFont="1" applyFill="1" applyBorder="1" applyAlignment="1" applyProtection="1">
      <alignment horizontal="center" vertical="center"/>
      <protection hidden="1"/>
    </xf>
    <xf numFmtId="4" fontId="4" fillId="0" borderId="0" xfId="52" applyNumberFormat="1" applyFont="1" applyFill="1" applyAlignment="1">
      <alignment horizontal="center" vertical="center" wrapText="1"/>
      <protection/>
    </xf>
    <xf numFmtId="0" fontId="6" fillId="0" borderId="11" xfId="52" applyNumberFormat="1" applyFont="1" applyFill="1" applyBorder="1" applyAlignment="1" applyProtection="1">
      <alignment horizontal="left" vertical="center" wrapText="1" indent="3"/>
      <protection hidden="1"/>
    </xf>
    <xf numFmtId="0" fontId="13" fillId="0" borderId="11" xfId="52" applyNumberFormat="1" applyFont="1" applyFill="1" applyBorder="1" applyAlignment="1" applyProtection="1">
      <alignment horizontal="center" vertical="center" wrapText="1"/>
      <protection hidden="1"/>
    </xf>
    <xf numFmtId="180" fontId="6" fillId="0" borderId="11" xfId="52" applyNumberFormat="1" applyFont="1" applyFill="1" applyBorder="1" applyAlignment="1" applyProtection="1">
      <alignment horizontal="right" vertical="center" wrapText="1"/>
      <protection hidden="1"/>
    </xf>
    <xf numFmtId="10" fontId="6" fillId="0" borderId="11" xfId="52" applyNumberFormat="1" applyFont="1" applyFill="1" applyBorder="1" applyAlignment="1">
      <alignment horizontal="right" vertical="center" wrapText="1"/>
      <protection/>
    </xf>
    <xf numFmtId="0" fontId="7" fillId="0" borderId="10" xfId="0" applyFont="1" applyFill="1" applyBorder="1" applyAlignment="1">
      <alignment vertical="center" wrapText="1"/>
    </xf>
    <xf numFmtId="4" fontId="6" fillId="0" borderId="10" xfId="52" applyNumberFormat="1" applyFont="1" applyFill="1" applyBorder="1" applyAlignment="1">
      <alignment horizontal="right" vertical="center" wrapText="1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>
      <alignment horizontal="right" vertical="center" wrapText="1"/>
      <protection/>
    </xf>
    <xf numFmtId="4" fontId="9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left" vertical="center" wrapText="1" indent="3"/>
    </xf>
    <xf numFmtId="4" fontId="11" fillId="0" borderId="10" xfId="0" applyNumberFormat="1" applyFont="1" applyFill="1" applyBorder="1" applyAlignment="1">
      <alignment horizontal="right" vertical="center"/>
    </xf>
    <xf numFmtId="180" fontId="4" fillId="0" borderId="0" xfId="52" applyNumberFormat="1" applyFont="1" applyFill="1" applyAlignment="1">
      <alignment horizontal="center" vertical="center" wrapText="1"/>
      <protection/>
    </xf>
    <xf numFmtId="49" fontId="12" fillId="0" borderId="10" xfId="54" applyNumberFormat="1" applyFont="1" applyFill="1" applyBorder="1" applyAlignment="1" applyProtection="1">
      <alignment horizontal="center" vertical="center"/>
      <protection hidden="1"/>
    </xf>
    <xf numFmtId="4" fontId="14" fillId="0" borderId="0" xfId="52" applyNumberFormat="1" applyFont="1" applyFill="1" applyAlignment="1">
      <alignment horizontal="center" vertical="center" wrapText="1"/>
      <protection/>
    </xf>
    <xf numFmtId="4" fontId="12" fillId="0" borderId="0" xfId="52" applyNumberFormat="1" applyFont="1" applyFill="1" applyAlignment="1">
      <alignment horizontal="center" vertical="center" wrapText="1"/>
      <protection/>
    </xf>
    <xf numFmtId="174" fontId="4" fillId="0" borderId="10" xfId="53" applyNumberFormat="1" applyFont="1" applyFill="1" applyBorder="1" applyAlignment="1" applyProtection="1">
      <alignment horizontal="right" vertical="center"/>
      <protection hidden="1"/>
    </xf>
    <xf numFmtId="174" fontId="4" fillId="0" borderId="10" xfId="55" applyNumberFormat="1" applyFont="1" applyFill="1" applyBorder="1" applyAlignment="1" applyProtection="1">
      <alignment horizontal="right" vertical="center"/>
      <protection hidden="1"/>
    </xf>
    <xf numFmtId="0" fontId="5" fillId="0" borderId="0" xfId="52" applyFont="1" applyFill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3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140625" defaultRowHeight="15"/>
  <cols>
    <col min="1" max="1" width="68.57421875" style="3" customWidth="1"/>
    <col min="2" max="2" width="7.140625" style="2" bestFit="1" customWidth="1"/>
    <col min="3" max="4" width="16.00390625" style="2" bestFit="1" customWidth="1"/>
    <col min="5" max="5" width="11.28125" style="4" customWidth="1"/>
    <col min="6" max="6" width="9.140625" style="2" customWidth="1"/>
    <col min="7" max="7" width="13.140625" style="2" bestFit="1" customWidth="1"/>
    <col min="8" max="16384" width="9.140625" style="2" customWidth="1"/>
  </cols>
  <sheetData>
    <row r="1" spans="1:5" ht="15">
      <c r="A1" s="44" t="s">
        <v>41</v>
      </c>
      <c r="B1" s="44"/>
      <c r="C1" s="44"/>
      <c r="D1" s="44"/>
      <c r="E1" s="44"/>
    </row>
    <row r="2" spans="1:5" ht="15">
      <c r="A2" s="44" t="s">
        <v>42</v>
      </c>
      <c r="B2" s="44"/>
      <c r="C2" s="44"/>
      <c r="D2" s="44"/>
      <c r="E2" s="44"/>
    </row>
    <row r="3" spans="1:5" ht="15">
      <c r="A3" s="44" t="s">
        <v>43</v>
      </c>
      <c r="B3" s="44"/>
      <c r="C3" s="44"/>
      <c r="D3" s="44"/>
      <c r="E3" s="44"/>
    </row>
    <row r="4" spans="1:5" ht="15">
      <c r="A4" s="44" t="s">
        <v>54</v>
      </c>
      <c r="B4" s="44"/>
      <c r="C4" s="44"/>
      <c r="D4" s="44"/>
      <c r="E4" s="44"/>
    </row>
    <row r="5" spans="1:5" ht="15">
      <c r="A5" s="1"/>
      <c r="B5" s="1"/>
      <c r="C5" s="1"/>
      <c r="D5" s="1"/>
      <c r="E5" s="1"/>
    </row>
    <row r="6" spans="1:5" ht="15">
      <c r="A6" s="43" t="s">
        <v>71</v>
      </c>
      <c r="B6" s="43"/>
      <c r="C6" s="43"/>
      <c r="D6" s="43"/>
      <c r="E6" s="43"/>
    </row>
    <row r="8" spans="1:5" ht="38.25">
      <c r="A8" s="5" t="s">
        <v>40</v>
      </c>
      <c r="B8" s="5" t="s">
        <v>44</v>
      </c>
      <c r="C8" s="5" t="s">
        <v>63</v>
      </c>
      <c r="D8" s="5" t="s">
        <v>45</v>
      </c>
      <c r="E8" s="6" t="s">
        <v>46</v>
      </c>
    </row>
    <row r="9" spans="1:5" s="8" customFormat="1" ht="12.75">
      <c r="A9" s="30" t="s">
        <v>47</v>
      </c>
      <c r="B9" s="5"/>
      <c r="C9" s="31">
        <f>C11+C12+C13</f>
        <v>8127290181.530001</v>
      </c>
      <c r="D9" s="31">
        <f>D11+D12+D13</f>
        <v>3386045951.12</v>
      </c>
      <c r="E9" s="7">
        <f>D9/C9</f>
        <v>0.4166266831243573</v>
      </c>
    </row>
    <row r="10" spans="1:5" ht="12.75">
      <c r="A10" s="9" t="s">
        <v>48</v>
      </c>
      <c r="B10" s="32"/>
      <c r="C10" s="33"/>
      <c r="D10" s="34"/>
      <c r="E10" s="20"/>
    </row>
    <row r="11" spans="1:5" ht="12.75">
      <c r="A11" s="35" t="s">
        <v>49</v>
      </c>
      <c r="B11" s="32"/>
      <c r="C11" s="33">
        <v>828955178.1700001</v>
      </c>
      <c r="D11" s="36">
        <v>343895359.54</v>
      </c>
      <c r="E11" s="20">
        <f aca="true" t="shared" si="0" ref="E11:E70">D11/C11</f>
        <v>0.4148539855908528</v>
      </c>
    </row>
    <row r="12" spans="1:5" ht="12.75">
      <c r="A12" s="35" t="s">
        <v>50</v>
      </c>
      <c r="B12" s="32"/>
      <c r="C12" s="33">
        <v>215224044.86</v>
      </c>
      <c r="D12" s="36">
        <v>141693725.04000002</v>
      </c>
      <c r="E12" s="20">
        <f t="shared" si="0"/>
        <v>0.6583545306574349</v>
      </c>
    </row>
    <row r="13" spans="1:5" ht="12.75">
      <c r="A13" s="35" t="s">
        <v>51</v>
      </c>
      <c r="B13" s="32"/>
      <c r="C13" s="33">
        <v>7083110958.500001</v>
      </c>
      <c r="D13" s="36">
        <v>2900456866.54</v>
      </c>
      <c r="E13" s="20">
        <f t="shared" si="0"/>
        <v>0.409489119051473</v>
      </c>
    </row>
    <row r="14" spans="1:5" s="8" customFormat="1" ht="13.5" customHeight="1">
      <c r="A14" s="10" t="s">
        <v>52</v>
      </c>
      <c r="B14" s="11"/>
      <c r="C14" s="12">
        <f>C16+C25+C27+C30+C37+C42+C45+C51+C54+C60+C64+C68+C66</f>
        <v>8245694803.4800005</v>
      </c>
      <c r="D14" s="12">
        <f>D16+D25+D27+D30+D37+D42+D45+D51+D54+D60+D64+D68+D66</f>
        <v>3385337059.3999996</v>
      </c>
      <c r="E14" s="7">
        <f t="shared" si="0"/>
        <v>0.4105581324658362</v>
      </c>
    </row>
    <row r="15" spans="1:5" ht="12.75">
      <c r="A15" s="9" t="s">
        <v>48</v>
      </c>
      <c r="B15" s="13"/>
      <c r="C15" s="21"/>
      <c r="D15" s="21"/>
      <c r="E15" s="20"/>
    </row>
    <row r="16" spans="1:7" s="8" customFormat="1" ht="12.75">
      <c r="A16" s="14" t="s">
        <v>39</v>
      </c>
      <c r="B16" s="22">
        <v>100</v>
      </c>
      <c r="C16" s="23">
        <f>SUM(C17:C24)</f>
        <v>859276797.22</v>
      </c>
      <c r="D16" s="23">
        <f>SUM(D17:D24)</f>
        <v>290829913.40999997</v>
      </c>
      <c r="E16" s="7">
        <f>D16/C16</f>
        <v>0.3384589393672863</v>
      </c>
      <c r="G16" s="39"/>
    </row>
    <row r="17" spans="1:7" s="17" customFormat="1" ht="25.5">
      <c r="A17" s="15" t="s">
        <v>38</v>
      </c>
      <c r="B17" s="24">
        <v>102</v>
      </c>
      <c r="C17" s="41">
        <v>3842585</v>
      </c>
      <c r="D17" s="41">
        <v>1948778.47</v>
      </c>
      <c r="E17" s="16">
        <f t="shared" si="0"/>
        <v>0.507152989458919</v>
      </c>
      <c r="G17" s="40"/>
    </row>
    <row r="18" spans="1:5" s="17" customFormat="1" ht="38.25">
      <c r="A18" s="15" t="s">
        <v>37</v>
      </c>
      <c r="B18" s="24">
        <v>103</v>
      </c>
      <c r="C18" s="41">
        <v>27245179</v>
      </c>
      <c r="D18" s="41">
        <v>12974779.13</v>
      </c>
      <c r="E18" s="16">
        <f t="shared" si="0"/>
        <v>0.476222935808203</v>
      </c>
    </row>
    <row r="19" spans="1:5" s="17" customFormat="1" ht="38.25">
      <c r="A19" s="15" t="s">
        <v>36</v>
      </c>
      <c r="B19" s="24">
        <v>104</v>
      </c>
      <c r="C19" s="41">
        <v>111717360.58</v>
      </c>
      <c r="D19" s="41">
        <v>50825993.65</v>
      </c>
      <c r="E19" s="16">
        <f t="shared" si="0"/>
        <v>0.4549516152738309</v>
      </c>
    </row>
    <row r="20" spans="1:5" s="17" customFormat="1" ht="12.75">
      <c r="A20" s="15" t="s">
        <v>64</v>
      </c>
      <c r="B20" s="24">
        <v>105</v>
      </c>
      <c r="C20" s="41">
        <v>235000</v>
      </c>
      <c r="D20" s="41">
        <v>0</v>
      </c>
      <c r="E20" s="16"/>
    </row>
    <row r="21" spans="1:5" s="17" customFormat="1" ht="25.5">
      <c r="A21" s="15" t="s">
        <v>35</v>
      </c>
      <c r="B21" s="24">
        <v>106</v>
      </c>
      <c r="C21" s="41">
        <v>58603508.99</v>
      </c>
      <c r="D21" s="41">
        <v>29256488.72</v>
      </c>
      <c r="E21" s="16">
        <f t="shared" si="0"/>
        <v>0.49922759275374234</v>
      </c>
    </row>
    <row r="22" spans="1:5" s="17" customFormat="1" ht="12.75">
      <c r="A22" s="15" t="s">
        <v>34</v>
      </c>
      <c r="B22" s="24">
        <v>107</v>
      </c>
      <c r="C22" s="41">
        <v>50963617</v>
      </c>
      <c r="D22" s="41">
        <v>48670394.8</v>
      </c>
      <c r="E22" s="16">
        <f t="shared" si="0"/>
        <v>0.955002758144109</v>
      </c>
    </row>
    <row r="23" spans="1:5" s="17" customFormat="1" ht="12.75">
      <c r="A23" s="15" t="s">
        <v>33</v>
      </c>
      <c r="B23" s="24">
        <v>111</v>
      </c>
      <c r="C23" s="41">
        <v>5068930.24</v>
      </c>
      <c r="D23" s="41">
        <v>0</v>
      </c>
      <c r="E23" s="16">
        <f t="shared" si="0"/>
        <v>0</v>
      </c>
    </row>
    <row r="24" spans="1:5" s="8" customFormat="1" ht="12.75">
      <c r="A24" s="15" t="s">
        <v>32</v>
      </c>
      <c r="B24" s="24">
        <v>113</v>
      </c>
      <c r="C24" s="41">
        <v>601600616.41</v>
      </c>
      <c r="D24" s="41">
        <v>147153478.64</v>
      </c>
      <c r="E24" s="16">
        <f t="shared" si="0"/>
        <v>0.2446032710506943</v>
      </c>
    </row>
    <row r="25" spans="1:5" s="17" customFormat="1" ht="12.75">
      <c r="A25" s="14" t="s">
        <v>31</v>
      </c>
      <c r="B25" s="22">
        <v>200</v>
      </c>
      <c r="C25" s="23">
        <f>C26</f>
        <v>7139000</v>
      </c>
      <c r="D25" s="23">
        <f>D26</f>
        <v>3785601.29</v>
      </c>
      <c r="E25" s="7">
        <f t="shared" si="0"/>
        <v>0.5302705266844095</v>
      </c>
    </row>
    <row r="26" spans="1:5" s="8" customFormat="1" ht="12.75">
      <c r="A26" s="15" t="s">
        <v>30</v>
      </c>
      <c r="B26" s="24">
        <v>203</v>
      </c>
      <c r="C26" s="41">
        <v>7139000</v>
      </c>
      <c r="D26" s="41">
        <v>3785601.29</v>
      </c>
      <c r="E26" s="16">
        <f t="shared" si="0"/>
        <v>0.5302705266844095</v>
      </c>
    </row>
    <row r="27" spans="1:5" s="17" customFormat="1" ht="25.5">
      <c r="A27" s="14" t="s">
        <v>29</v>
      </c>
      <c r="B27" s="22">
        <v>300</v>
      </c>
      <c r="C27" s="23">
        <f>C28+C29</f>
        <v>140210420.71</v>
      </c>
      <c r="D27" s="23">
        <f>D28+D29</f>
        <v>54692680.25</v>
      </c>
      <c r="E27" s="7">
        <f t="shared" si="0"/>
        <v>0.39007571600631563</v>
      </c>
    </row>
    <row r="28" spans="1:5" s="8" customFormat="1" ht="25.5">
      <c r="A28" s="15" t="s">
        <v>28</v>
      </c>
      <c r="B28" s="24">
        <v>309</v>
      </c>
      <c r="C28" s="41">
        <v>139822620.71</v>
      </c>
      <c r="D28" s="41">
        <v>54304880.25</v>
      </c>
      <c r="E28" s="16">
        <f t="shared" si="0"/>
        <v>0.3883840824485144</v>
      </c>
    </row>
    <row r="29" spans="1:5" s="8" customFormat="1" ht="12.75">
      <c r="A29" s="15" t="s">
        <v>56</v>
      </c>
      <c r="B29" s="24">
        <v>310</v>
      </c>
      <c r="C29" s="41">
        <v>387800</v>
      </c>
      <c r="D29" s="41">
        <v>387800</v>
      </c>
      <c r="E29" s="16">
        <f t="shared" si="0"/>
        <v>1</v>
      </c>
    </row>
    <row r="30" spans="1:5" s="17" customFormat="1" ht="12.75">
      <c r="A30" s="14" t="s">
        <v>27</v>
      </c>
      <c r="B30" s="22">
        <v>400</v>
      </c>
      <c r="C30" s="23">
        <f>SUM(C31:C36)</f>
        <v>462194686.98</v>
      </c>
      <c r="D30" s="23">
        <f>SUM(D31:D36)</f>
        <v>104966810.43000002</v>
      </c>
      <c r="E30" s="7">
        <f t="shared" si="0"/>
        <v>0.22710518616269193</v>
      </c>
    </row>
    <row r="31" spans="1:5" s="17" customFormat="1" ht="12.75">
      <c r="A31" s="15" t="s">
        <v>26</v>
      </c>
      <c r="B31" s="24">
        <v>405</v>
      </c>
      <c r="C31" s="41">
        <v>1604100</v>
      </c>
      <c r="D31" s="41">
        <v>660180.34</v>
      </c>
      <c r="E31" s="16">
        <f t="shared" si="0"/>
        <v>0.4115580948818652</v>
      </c>
    </row>
    <row r="32" spans="1:5" s="17" customFormat="1" ht="12.75">
      <c r="A32" s="15" t="s">
        <v>66</v>
      </c>
      <c r="B32" s="24">
        <v>406</v>
      </c>
      <c r="C32" s="41">
        <v>103114400</v>
      </c>
      <c r="D32" s="41">
        <v>0</v>
      </c>
      <c r="E32" s="16">
        <f t="shared" si="0"/>
        <v>0</v>
      </c>
    </row>
    <row r="33" spans="1:5" s="17" customFormat="1" ht="12.75">
      <c r="A33" s="15" t="s">
        <v>25</v>
      </c>
      <c r="B33" s="24">
        <v>408</v>
      </c>
      <c r="C33" s="41">
        <v>137017761.06</v>
      </c>
      <c r="D33" s="41">
        <v>41828245.88</v>
      </c>
      <c r="E33" s="16">
        <f t="shared" si="0"/>
        <v>0.30527608651905674</v>
      </c>
    </row>
    <row r="34" spans="1:5" s="8" customFormat="1" ht="12.75">
      <c r="A34" s="15" t="s">
        <v>24</v>
      </c>
      <c r="B34" s="24">
        <v>409</v>
      </c>
      <c r="C34" s="41">
        <v>86763861.45</v>
      </c>
      <c r="D34" s="41">
        <v>38111506.45</v>
      </c>
      <c r="E34" s="16">
        <f t="shared" si="0"/>
        <v>0.4392555358081058</v>
      </c>
    </row>
    <row r="35" spans="1:5" s="8" customFormat="1" ht="12.75">
      <c r="A35" s="15" t="s">
        <v>70</v>
      </c>
      <c r="B35" s="38">
        <v>410</v>
      </c>
      <c r="C35" s="41">
        <v>7023316.3</v>
      </c>
      <c r="D35" s="41">
        <v>0</v>
      </c>
      <c r="E35" s="16">
        <f t="shared" si="0"/>
        <v>0</v>
      </c>
    </row>
    <row r="36" spans="1:5" s="8" customFormat="1" ht="12.75">
      <c r="A36" s="15" t="s">
        <v>23</v>
      </c>
      <c r="B36" s="24">
        <v>412</v>
      </c>
      <c r="C36" s="41">
        <v>126671248.17</v>
      </c>
      <c r="D36" s="41">
        <v>24366877.76</v>
      </c>
      <c r="E36" s="16">
        <f t="shared" si="0"/>
        <v>0.1923631298501004</v>
      </c>
    </row>
    <row r="37" spans="1:5" s="17" customFormat="1" ht="12.75">
      <c r="A37" s="14" t="s">
        <v>22</v>
      </c>
      <c r="B37" s="22">
        <v>500</v>
      </c>
      <c r="C37" s="23">
        <f>SUM(C38:C41)</f>
        <v>1215748583.14</v>
      </c>
      <c r="D37" s="23">
        <f>SUM(D38:D41)</f>
        <v>559554061.14</v>
      </c>
      <c r="E37" s="7">
        <f t="shared" si="0"/>
        <v>0.46025475077651334</v>
      </c>
    </row>
    <row r="38" spans="1:5" s="17" customFormat="1" ht="12.75">
      <c r="A38" s="15" t="s">
        <v>21</v>
      </c>
      <c r="B38" s="24">
        <v>501</v>
      </c>
      <c r="C38" s="41">
        <v>3000</v>
      </c>
      <c r="D38" s="41">
        <v>0</v>
      </c>
      <c r="E38" s="16">
        <f t="shared" si="0"/>
        <v>0</v>
      </c>
    </row>
    <row r="39" spans="1:5" s="17" customFormat="1" ht="12.75">
      <c r="A39" s="15" t="s">
        <v>20</v>
      </c>
      <c r="B39" s="24">
        <v>502</v>
      </c>
      <c r="C39" s="41">
        <v>1196503956.14</v>
      </c>
      <c r="D39" s="41">
        <v>559554061.14</v>
      </c>
      <c r="E39" s="16">
        <f t="shared" si="0"/>
        <v>0.4676575102560947</v>
      </c>
    </row>
    <row r="40" spans="1:5" s="17" customFormat="1" ht="12.75">
      <c r="A40" s="15" t="s">
        <v>67</v>
      </c>
      <c r="B40" s="24">
        <v>503</v>
      </c>
      <c r="C40" s="41">
        <v>10376627</v>
      </c>
      <c r="D40" s="41">
        <v>0</v>
      </c>
      <c r="E40" s="16">
        <f t="shared" si="0"/>
        <v>0</v>
      </c>
    </row>
    <row r="41" spans="1:5" s="17" customFormat="1" ht="12.75">
      <c r="A41" s="15" t="s">
        <v>68</v>
      </c>
      <c r="B41" s="24">
        <v>505</v>
      </c>
      <c r="C41" s="41">
        <v>8865000</v>
      </c>
      <c r="D41" s="41">
        <v>0</v>
      </c>
      <c r="E41" s="16">
        <f t="shared" si="0"/>
        <v>0</v>
      </c>
    </row>
    <row r="42" spans="1:5" s="17" customFormat="1" ht="12.75">
      <c r="A42" s="14" t="s">
        <v>19</v>
      </c>
      <c r="B42" s="22">
        <v>600</v>
      </c>
      <c r="C42" s="23">
        <f>C44+C43</f>
        <v>13699200</v>
      </c>
      <c r="D42" s="23">
        <f>D44+D43</f>
        <v>2240607.68</v>
      </c>
      <c r="E42" s="7">
        <f t="shared" si="0"/>
        <v>0.16355755664564356</v>
      </c>
    </row>
    <row r="43" spans="1:5" s="17" customFormat="1" ht="25.5">
      <c r="A43" s="15" t="s">
        <v>69</v>
      </c>
      <c r="B43" s="24">
        <v>603</v>
      </c>
      <c r="C43" s="41">
        <v>8600000</v>
      </c>
      <c r="D43" s="41">
        <v>0</v>
      </c>
      <c r="E43" s="16">
        <f t="shared" si="0"/>
        <v>0</v>
      </c>
    </row>
    <row r="44" spans="1:5" s="8" customFormat="1" ht="12.75">
      <c r="A44" s="15" t="s">
        <v>18</v>
      </c>
      <c r="B44" s="24">
        <v>605</v>
      </c>
      <c r="C44" s="41">
        <v>5099200</v>
      </c>
      <c r="D44" s="41">
        <v>2240607.68</v>
      </c>
      <c r="E44" s="16">
        <f t="shared" si="0"/>
        <v>0.43940376529651715</v>
      </c>
    </row>
    <row r="45" spans="1:5" s="17" customFormat="1" ht="12.75">
      <c r="A45" s="14" t="s">
        <v>17</v>
      </c>
      <c r="B45" s="22">
        <v>700</v>
      </c>
      <c r="C45" s="23">
        <f>SUM(C46:C50)</f>
        <v>3376291552.58</v>
      </c>
      <c r="D45" s="23">
        <f>SUM(D46:D50)</f>
        <v>1668516320.63</v>
      </c>
      <c r="E45" s="7">
        <f t="shared" si="0"/>
        <v>0.4941860898698159</v>
      </c>
    </row>
    <row r="46" spans="1:5" s="17" customFormat="1" ht="12.75">
      <c r="A46" s="15" t="s">
        <v>16</v>
      </c>
      <c r="B46" s="24">
        <v>701</v>
      </c>
      <c r="C46" s="42">
        <v>674940562.36</v>
      </c>
      <c r="D46" s="42">
        <v>339717632.96</v>
      </c>
      <c r="E46" s="16">
        <f t="shared" si="0"/>
        <v>0.503329703244004</v>
      </c>
    </row>
    <row r="47" spans="1:5" s="17" customFormat="1" ht="12.75">
      <c r="A47" s="15" t="s">
        <v>15</v>
      </c>
      <c r="B47" s="24">
        <v>702</v>
      </c>
      <c r="C47" s="42">
        <v>1997892120.28</v>
      </c>
      <c r="D47" s="42">
        <v>1046356273.99</v>
      </c>
      <c r="E47" s="16">
        <f t="shared" si="0"/>
        <v>0.5237301170412322</v>
      </c>
    </row>
    <row r="48" spans="1:5" s="17" customFormat="1" ht="12.75">
      <c r="A48" s="15" t="s">
        <v>57</v>
      </c>
      <c r="B48" s="24">
        <v>703</v>
      </c>
      <c r="C48" s="42">
        <v>332308948.35</v>
      </c>
      <c r="D48" s="42">
        <v>139917719.9</v>
      </c>
      <c r="E48" s="16">
        <f t="shared" si="0"/>
        <v>0.4210471026878082</v>
      </c>
    </row>
    <row r="49" spans="1:5" s="8" customFormat="1" ht="12.75">
      <c r="A49" s="15" t="s">
        <v>58</v>
      </c>
      <c r="B49" s="24">
        <v>707</v>
      </c>
      <c r="C49" s="42">
        <v>95953441.76</v>
      </c>
      <c r="D49" s="42">
        <v>32635036.48</v>
      </c>
      <c r="E49" s="16">
        <f t="shared" si="0"/>
        <v>0.34011324535525445</v>
      </c>
    </row>
    <row r="50" spans="1:5" s="8" customFormat="1" ht="12.75">
      <c r="A50" s="15" t="s">
        <v>14</v>
      </c>
      <c r="B50" s="24">
        <v>709</v>
      </c>
      <c r="C50" s="42">
        <v>275196479.83</v>
      </c>
      <c r="D50" s="42">
        <v>109889657.3</v>
      </c>
      <c r="E50" s="16">
        <f t="shared" si="0"/>
        <v>0.3993134554914485</v>
      </c>
    </row>
    <row r="51" spans="1:5" s="17" customFormat="1" ht="12.75">
      <c r="A51" s="14" t="s">
        <v>13</v>
      </c>
      <c r="B51" s="22">
        <v>800</v>
      </c>
      <c r="C51" s="23">
        <f>SUM(C52:C53)</f>
        <v>51932177.53</v>
      </c>
      <c r="D51" s="23">
        <f>SUM(D52:D53)</f>
        <v>23667276.240000002</v>
      </c>
      <c r="E51" s="7">
        <f t="shared" si="0"/>
        <v>0.4557343320781797</v>
      </c>
    </row>
    <row r="52" spans="1:5" s="17" customFormat="1" ht="12.75">
      <c r="A52" s="15" t="s">
        <v>12</v>
      </c>
      <c r="B52" s="24">
        <v>801</v>
      </c>
      <c r="C52" s="42">
        <v>42929827.53</v>
      </c>
      <c r="D52" s="42">
        <v>19553247.69</v>
      </c>
      <c r="E52" s="16">
        <f t="shared" si="0"/>
        <v>0.455469980081702</v>
      </c>
    </row>
    <row r="53" spans="1:5" s="8" customFormat="1" ht="12.75">
      <c r="A53" s="15" t="s">
        <v>11</v>
      </c>
      <c r="B53" s="24">
        <v>804</v>
      </c>
      <c r="C53" s="42">
        <v>9002350</v>
      </c>
      <c r="D53" s="42">
        <v>4114028.55</v>
      </c>
      <c r="E53" s="16">
        <f t="shared" si="0"/>
        <v>0.4569949568723722</v>
      </c>
    </row>
    <row r="54" spans="1:5" s="17" customFormat="1" ht="12.75">
      <c r="A54" s="14" t="s">
        <v>10</v>
      </c>
      <c r="B54" s="22">
        <v>1000</v>
      </c>
      <c r="C54" s="23">
        <f>SUM(C55:C59)</f>
        <v>1113323996.44</v>
      </c>
      <c r="D54" s="23">
        <f>SUM(D55:D59)</f>
        <v>266668763.98</v>
      </c>
      <c r="E54" s="7">
        <f t="shared" si="0"/>
        <v>0.23952485065686938</v>
      </c>
    </row>
    <row r="55" spans="1:5" s="17" customFormat="1" ht="12.75">
      <c r="A55" s="15" t="s">
        <v>9</v>
      </c>
      <c r="B55" s="24">
        <v>1001</v>
      </c>
      <c r="C55" s="42">
        <v>4117348</v>
      </c>
      <c r="D55" s="42">
        <v>1275382.07</v>
      </c>
      <c r="E55" s="16">
        <f t="shared" si="0"/>
        <v>0.3097581428628331</v>
      </c>
    </row>
    <row r="56" spans="1:5" s="17" customFormat="1" ht="12.75">
      <c r="A56" s="15" t="s">
        <v>55</v>
      </c>
      <c r="B56" s="24">
        <v>1002</v>
      </c>
      <c r="C56" s="42">
        <v>118899980</v>
      </c>
      <c r="D56" s="42">
        <v>65984061</v>
      </c>
      <c r="E56" s="16"/>
    </row>
    <row r="57" spans="1:5" s="17" customFormat="1" ht="12.75">
      <c r="A57" s="15" t="s">
        <v>8</v>
      </c>
      <c r="B57" s="24">
        <v>1003</v>
      </c>
      <c r="C57" s="42">
        <v>923203718.44</v>
      </c>
      <c r="D57" s="42">
        <v>175450464.82</v>
      </c>
      <c r="E57" s="16">
        <f t="shared" si="0"/>
        <v>0.19004523196296322</v>
      </c>
    </row>
    <row r="58" spans="1:5" s="17" customFormat="1" ht="12.75">
      <c r="A58" s="15" t="s">
        <v>7</v>
      </c>
      <c r="B58" s="24">
        <v>1004</v>
      </c>
      <c r="C58" s="42">
        <v>20959900</v>
      </c>
      <c r="D58" s="42">
        <v>4032933.83</v>
      </c>
      <c r="E58" s="16">
        <f t="shared" si="0"/>
        <v>0.19241188316738153</v>
      </c>
    </row>
    <row r="59" spans="1:5" s="8" customFormat="1" ht="12.75">
      <c r="A59" s="15" t="s">
        <v>6</v>
      </c>
      <c r="B59" s="24">
        <v>1006</v>
      </c>
      <c r="C59" s="42">
        <v>46143050</v>
      </c>
      <c r="D59" s="42">
        <v>19925922.26</v>
      </c>
      <c r="E59" s="16">
        <f t="shared" si="0"/>
        <v>0.43182932771024024</v>
      </c>
    </row>
    <row r="60" spans="1:5" s="17" customFormat="1" ht="12.75">
      <c r="A60" s="14" t="s">
        <v>5</v>
      </c>
      <c r="B60" s="22">
        <v>1100</v>
      </c>
      <c r="C60" s="23">
        <f>SUM(C61:C63)</f>
        <v>83677752.2</v>
      </c>
      <c r="D60" s="23">
        <f>SUM(D61:D63)</f>
        <v>38889302.7</v>
      </c>
      <c r="E60" s="7">
        <f t="shared" si="0"/>
        <v>0.4647508050532935</v>
      </c>
    </row>
    <row r="61" spans="1:5" s="17" customFormat="1" ht="12.75">
      <c r="A61" s="15" t="s">
        <v>4</v>
      </c>
      <c r="B61" s="24">
        <v>1101</v>
      </c>
      <c r="C61" s="42">
        <v>70508238.2</v>
      </c>
      <c r="D61" s="42">
        <v>32401795.04</v>
      </c>
      <c r="E61" s="16">
        <f t="shared" si="0"/>
        <v>0.45954622987587285</v>
      </c>
    </row>
    <row r="62" spans="1:5" s="17" customFormat="1" ht="12.75">
      <c r="A62" s="15" t="s">
        <v>59</v>
      </c>
      <c r="B62" s="24">
        <v>1102</v>
      </c>
      <c r="C62" s="42">
        <v>6397500</v>
      </c>
      <c r="D62" s="42">
        <v>3001698.1</v>
      </c>
      <c r="E62" s="16">
        <f t="shared" si="0"/>
        <v>0.4691986088315748</v>
      </c>
    </row>
    <row r="63" spans="1:5" s="8" customFormat="1" ht="12.75">
      <c r="A63" s="15" t="s">
        <v>60</v>
      </c>
      <c r="B63" s="24">
        <v>1105</v>
      </c>
      <c r="C63" s="42">
        <v>6772014</v>
      </c>
      <c r="D63" s="42">
        <v>3485809.56</v>
      </c>
      <c r="E63" s="16">
        <f t="shared" si="0"/>
        <v>0.5147375005426746</v>
      </c>
    </row>
    <row r="64" spans="1:5" s="17" customFormat="1" ht="12.75">
      <c r="A64" s="14" t="s">
        <v>3</v>
      </c>
      <c r="B64" s="22">
        <v>1200</v>
      </c>
      <c r="C64" s="23">
        <f>SUM(C65)</f>
        <v>16968299.97</v>
      </c>
      <c r="D64" s="23">
        <f>SUM(D65)</f>
        <v>5691922.5</v>
      </c>
      <c r="E64" s="7">
        <f t="shared" si="0"/>
        <v>0.3354444764686701</v>
      </c>
    </row>
    <row r="65" spans="1:5" s="8" customFormat="1" ht="12.75">
      <c r="A65" s="15" t="s">
        <v>2</v>
      </c>
      <c r="B65" s="24">
        <v>1202</v>
      </c>
      <c r="C65" s="42">
        <v>16968299.97</v>
      </c>
      <c r="D65" s="42">
        <v>5691922.5</v>
      </c>
      <c r="E65" s="16">
        <f t="shared" si="0"/>
        <v>0.3354444764686701</v>
      </c>
    </row>
    <row r="66" spans="1:5" s="8" customFormat="1" ht="12.75">
      <c r="A66" s="14" t="s">
        <v>61</v>
      </c>
      <c r="B66" s="22">
        <v>1300</v>
      </c>
      <c r="C66" s="23">
        <f>C67</f>
        <v>50000</v>
      </c>
      <c r="D66" s="23">
        <f>D67</f>
        <v>0</v>
      </c>
      <c r="E66" s="7">
        <f t="shared" si="0"/>
        <v>0</v>
      </c>
    </row>
    <row r="67" spans="1:5" s="8" customFormat="1" ht="25.5">
      <c r="A67" s="15" t="s">
        <v>62</v>
      </c>
      <c r="B67" s="24">
        <v>1301</v>
      </c>
      <c r="C67" s="42">
        <v>50000</v>
      </c>
      <c r="D67" s="42">
        <v>0</v>
      </c>
      <c r="E67" s="16">
        <f t="shared" si="0"/>
        <v>0</v>
      </c>
    </row>
    <row r="68" spans="1:5" s="17" customFormat="1" ht="27.75" customHeight="1">
      <c r="A68" s="14" t="s">
        <v>65</v>
      </c>
      <c r="B68" s="22">
        <v>1400</v>
      </c>
      <c r="C68" s="23">
        <f>SUM(C69:C70)</f>
        <v>905182336.71</v>
      </c>
      <c r="D68" s="23">
        <f>SUM(D69:D70)</f>
        <v>365833799.15</v>
      </c>
      <c r="E68" s="7">
        <f t="shared" si="0"/>
        <v>0.40415481424402216</v>
      </c>
    </row>
    <row r="69" spans="1:5" s="17" customFormat="1" ht="25.5">
      <c r="A69" s="15" t="s">
        <v>1</v>
      </c>
      <c r="B69" s="24">
        <v>1401</v>
      </c>
      <c r="C69" s="42">
        <v>48792000</v>
      </c>
      <c r="D69" s="42">
        <v>24396000</v>
      </c>
      <c r="E69" s="16">
        <f t="shared" si="0"/>
        <v>0.5</v>
      </c>
    </row>
    <row r="70" spans="1:5" s="8" customFormat="1" ht="12.75">
      <c r="A70" s="15" t="s">
        <v>0</v>
      </c>
      <c r="B70" s="24">
        <v>1403</v>
      </c>
      <c r="C70" s="42">
        <v>856390336.71</v>
      </c>
      <c r="D70" s="42">
        <v>341437799.15</v>
      </c>
      <c r="E70" s="16">
        <f t="shared" si="0"/>
        <v>0.3986941287330537</v>
      </c>
    </row>
    <row r="71" spans="1:5" ht="12.75">
      <c r="A71" s="26" t="s">
        <v>53</v>
      </c>
      <c r="B71" s="27"/>
      <c r="C71" s="28">
        <f>C9-C14</f>
        <v>-118404621.94999981</v>
      </c>
      <c r="D71" s="28">
        <f>D9-D14</f>
        <v>708891.720000267</v>
      </c>
      <c r="E71" s="29">
        <f>D71/C71</f>
        <v>-0.0059870274346183845</v>
      </c>
    </row>
    <row r="72" spans="1:4" ht="12.75">
      <c r="A72" s="18"/>
      <c r="B72" s="19"/>
      <c r="C72" s="19"/>
      <c r="D72" s="19"/>
    </row>
    <row r="73" spans="1:5" ht="12.75">
      <c r="A73" s="2"/>
      <c r="C73" s="37"/>
      <c r="D73" s="37"/>
      <c r="E73" s="2"/>
    </row>
    <row r="74" spans="1:5" ht="12.75">
      <c r="A74" s="2"/>
      <c r="E74" s="2"/>
    </row>
    <row r="75" spans="1:5" ht="12.75">
      <c r="A75" s="2"/>
      <c r="E75" s="2"/>
    </row>
    <row r="76" spans="1:5" ht="12.75">
      <c r="A76" s="2"/>
      <c r="C76" s="25"/>
      <c r="D76" s="25"/>
      <c r="E76" s="2"/>
    </row>
    <row r="77" spans="1:5" ht="12.75">
      <c r="A77" s="2"/>
      <c r="C77" s="25"/>
      <c r="D77" s="25"/>
      <c r="E77" s="2"/>
    </row>
    <row r="78" spans="1:5" ht="12.75">
      <c r="A78" s="2"/>
      <c r="E78" s="2"/>
    </row>
    <row r="79" spans="1:5" ht="12.75">
      <c r="A79" s="2"/>
      <c r="E79" s="2"/>
    </row>
  </sheetData>
  <sheetProtection/>
  <mergeCells count="5">
    <mergeCell ref="A6:E6"/>
    <mergeCell ref="A1:E1"/>
    <mergeCell ref="A2:E2"/>
    <mergeCell ref="A3:E3"/>
    <mergeCell ref="A4:E4"/>
  </mergeCells>
  <printOptions/>
  <pageMargins left="0.5905511811023623" right="0.3937007874015748" top="0.3937007874015748" bottom="0.3937007874015748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А. Борисова</dc:creator>
  <cp:keywords/>
  <dc:description/>
  <cp:lastModifiedBy>Евгений</cp:lastModifiedBy>
  <cp:lastPrinted>2015-06-17T02:11:59Z</cp:lastPrinted>
  <dcterms:created xsi:type="dcterms:W3CDTF">2015-04-02T06:39:16Z</dcterms:created>
  <dcterms:modified xsi:type="dcterms:W3CDTF">2018-07-11T07:36:38Z</dcterms:modified>
  <cp:category/>
  <cp:version/>
  <cp:contentType/>
  <cp:contentStatus/>
</cp:coreProperties>
</file>